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667" firstSheet="1" activeTab="13"/>
  </bookViews>
  <sheets>
    <sheet name="мл ф.ю." sheetId="1" r:id="rId1"/>
    <sheet name="мл.ф.д." sheetId="2" r:id="rId2"/>
    <sheet name="ср.ф.ю." sheetId="3" r:id="rId3"/>
    <sheet name="ср.ф.д." sheetId="4" r:id="rId4"/>
    <sheet name="ст.ф.ю." sheetId="5" r:id="rId5"/>
    <sheet name="ст.ф.д." sheetId="6" r:id="rId6"/>
    <sheet name="пед.ф.ч." sheetId="7" r:id="rId7"/>
    <sheet name="пед.ф.ж." sheetId="19" r:id="rId8"/>
    <sheet name="мл.т.ю" sheetId="14" r:id="rId9"/>
    <sheet name="мл.т.д." sheetId="15" r:id="rId10"/>
    <sheet name="ср.т.ю." sheetId="10" r:id="rId11"/>
    <sheet name="ср.т.д." sheetId="11" r:id="rId12"/>
    <sheet name="ст.т.ю." sheetId="13" r:id="rId13"/>
    <sheet name="ст.т.д." sheetId="12" r:id="rId14"/>
    <sheet name="пед.т.ч." sheetId="17" r:id="rId15"/>
    <sheet name="пед.т.ж" sheetId="18" r:id="rId16"/>
  </sheets>
  <definedNames>
    <definedName name="_xlnm._FilterDatabase" localSheetId="0" hidden="1">'мл ф.ю.'!$A$11:$O$32</definedName>
  </definedNames>
  <calcPr calcId="124519"/>
</workbook>
</file>

<file path=xl/calcChain.xml><?xml version="1.0" encoding="utf-8"?>
<calcChain xmlns="http://schemas.openxmlformats.org/spreadsheetml/2006/main">
  <c r="E17" i="18"/>
  <c r="G17" s="1"/>
  <c r="H17" s="1"/>
  <c r="E15"/>
  <c r="G15" s="1"/>
  <c r="H15" s="1"/>
  <c r="E16"/>
  <c r="G16" s="1"/>
  <c r="H16" s="1"/>
  <c r="E13"/>
  <c r="G13" s="1"/>
  <c r="H13" s="1"/>
  <c r="E16" i="17"/>
  <c r="G16" s="1"/>
  <c r="E20"/>
  <c r="G20" s="1"/>
  <c r="E22"/>
  <c r="G22" s="1"/>
  <c r="E21"/>
  <c r="G21" s="1"/>
  <c r="E23"/>
  <c r="G23" s="1"/>
  <c r="E15"/>
  <c r="G15" s="1"/>
  <c r="E17"/>
  <c r="G17" s="1"/>
  <c r="E19"/>
  <c r="G19" s="1"/>
  <c r="E18"/>
  <c r="G18" s="1"/>
  <c r="E13"/>
  <c r="G13" s="1"/>
  <c r="H13" s="1"/>
  <c r="E13" i="12"/>
  <c r="G13" s="1"/>
  <c r="E11"/>
  <c r="G11" s="1"/>
  <c r="E19"/>
  <c r="G19" s="1"/>
  <c r="E18"/>
  <c r="G18" s="1"/>
  <c r="E14"/>
  <c r="G14" s="1"/>
  <c r="E12"/>
  <c r="G12" s="1"/>
  <c r="E17"/>
  <c r="G17" s="1"/>
  <c r="E20"/>
  <c r="G20" s="1"/>
  <c r="E24"/>
  <c r="G24" s="1"/>
  <c r="E23"/>
  <c r="G23" s="1"/>
  <c r="E16"/>
  <c r="G16" s="1"/>
  <c r="E15"/>
  <c r="G15" s="1"/>
  <c r="E21"/>
  <c r="G21" s="1"/>
  <c r="E22"/>
  <c r="G22" s="1"/>
  <c r="E13" i="15"/>
  <c r="E14"/>
  <c r="E15"/>
  <c r="G15" s="1"/>
  <c r="H15" s="1"/>
  <c r="E16"/>
  <c r="E17"/>
  <c r="E18"/>
  <c r="E19"/>
  <c r="G19" s="1"/>
  <c r="H19" s="1"/>
  <c r="E20"/>
  <c r="E21"/>
  <c r="E22"/>
  <c r="E23"/>
  <c r="E24"/>
  <c r="E25"/>
  <c r="E26"/>
  <c r="H23"/>
  <c r="E14" i="10"/>
  <c r="G14" s="1"/>
  <c r="E12"/>
  <c r="G12" s="1"/>
  <c r="E15"/>
  <c r="G15" s="1"/>
  <c r="E31"/>
  <c r="G31" s="1"/>
  <c r="E19"/>
  <c r="G19" s="1"/>
  <c r="E17"/>
  <c r="G17" s="1"/>
  <c r="E23"/>
  <c r="G23" s="1"/>
  <c r="E18"/>
  <c r="G18" s="1"/>
  <c r="E13"/>
  <c r="G13" s="1"/>
  <c r="E20"/>
  <c r="G20" s="1"/>
  <c r="E26"/>
  <c r="G26" s="1"/>
  <c r="E16"/>
  <c r="G16" s="1"/>
  <c r="E27"/>
  <c r="G27" s="1"/>
  <c r="E28"/>
  <c r="G28" s="1"/>
  <c r="E24"/>
  <c r="G24" s="1"/>
  <c r="E21"/>
  <c r="G21" s="1"/>
  <c r="E25"/>
  <c r="G25" s="1"/>
  <c r="E34"/>
  <c r="G34" s="1"/>
  <c r="E32"/>
  <c r="G32" s="1"/>
  <c r="E22"/>
  <c r="G22" s="1"/>
  <c r="E29"/>
  <c r="G29" s="1"/>
  <c r="E30"/>
  <c r="G30" s="1"/>
  <c r="E33"/>
  <c r="G33" s="1"/>
  <c r="G17" i="15"/>
  <c r="H17" s="1"/>
  <c r="G24"/>
  <c r="H24" s="1"/>
  <c r="G14"/>
  <c r="H14" s="1"/>
  <c r="G22"/>
  <c r="H22" s="1"/>
  <c r="G20"/>
  <c r="H20" s="1"/>
  <c r="G16"/>
  <c r="H16" s="1"/>
  <c r="G13"/>
  <c r="H13" s="1"/>
  <c r="G25"/>
  <c r="H25" s="1"/>
  <c r="G18"/>
  <c r="H18" s="1"/>
  <c r="G21"/>
  <c r="H21" s="1"/>
  <c r="G26"/>
  <c r="H26" s="1"/>
  <c r="E29" i="14"/>
  <c r="G29" s="1"/>
  <c r="E36"/>
  <c r="G36" s="1"/>
  <c r="E30"/>
  <c r="G30" s="1"/>
  <c r="E37"/>
  <c r="G37" s="1"/>
  <c r="E38"/>
  <c r="G38" s="1"/>
  <c r="J15" i="19"/>
  <c r="K15" s="1"/>
  <c r="M15" s="1"/>
  <c r="J14"/>
  <c r="K14" s="1"/>
  <c r="M14" s="1"/>
  <c r="J11"/>
  <c r="K11" s="1"/>
  <c r="M11" s="1"/>
  <c r="J12"/>
  <c r="K12" s="1"/>
  <c r="M12" s="1"/>
  <c r="J13"/>
  <c r="K13" s="1"/>
  <c r="M13" s="1"/>
  <c r="N13" s="1"/>
  <c r="J11" i="7"/>
  <c r="K11" s="1"/>
  <c r="M11" s="1"/>
  <c r="J16"/>
  <c r="K16" s="1"/>
  <c r="M16" s="1"/>
  <c r="J18"/>
  <c r="K18" s="1"/>
  <c r="M18" s="1"/>
  <c r="J12"/>
  <c r="K12" s="1"/>
  <c r="M12" s="1"/>
  <c r="J22"/>
  <c r="K22" s="1"/>
  <c r="M22" s="1"/>
  <c r="J14"/>
  <c r="K14" s="1"/>
  <c r="M14" s="1"/>
  <c r="J19"/>
  <c r="K19" s="1"/>
  <c r="M19" s="1"/>
  <c r="J13"/>
  <c r="K13" s="1"/>
  <c r="M13" s="1"/>
  <c r="J15"/>
  <c r="K15" s="1"/>
  <c r="M15" s="1"/>
  <c r="J20"/>
  <c r="K20" s="1"/>
  <c r="M20" s="1"/>
  <c r="J17"/>
  <c r="K17" s="1"/>
  <c r="M17" s="1"/>
  <c r="J21"/>
  <c r="J11" i="6"/>
  <c r="K11" s="1"/>
  <c r="M11" s="1"/>
  <c r="J22"/>
  <c r="K22" s="1"/>
  <c r="M22" s="1"/>
  <c r="J24"/>
  <c r="K24" s="1"/>
  <c r="M24" s="1"/>
  <c r="J27"/>
  <c r="K27" s="1"/>
  <c r="M27" s="1"/>
  <c r="J26"/>
  <c r="K26" s="1"/>
  <c r="M26" s="1"/>
  <c r="J12"/>
  <c r="K12" s="1"/>
  <c r="M12" s="1"/>
  <c r="J17"/>
  <c r="K17" s="1"/>
  <c r="M17" s="1"/>
  <c r="J15"/>
  <c r="K15" s="1"/>
  <c r="M15" s="1"/>
  <c r="J13"/>
  <c r="K13" s="1"/>
  <c r="M13" s="1"/>
  <c r="J18"/>
  <c r="K18" s="1"/>
  <c r="M18" s="1"/>
  <c r="J14"/>
  <c r="K14" s="1"/>
  <c r="M14" s="1"/>
  <c r="J21"/>
  <c r="K21" s="1"/>
  <c r="M21" s="1"/>
  <c r="J16"/>
  <c r="K16" s="1"/>
  <c r="M16" s="1"/>
  <c r="J23"/>
  <c r="K23" s="1"/>
  <c r="M23" s="1"/>
  <c r="J20"/>
  <c r="K20" s="1"/>
  <c r="M20" s="1"/>
  <c r="J25"/>
  <c r="K25" s="1"/>
  <c r="M25" s="1"/>
  <c r="J19"/>
  <c r="J24" i="5"/>
  <c r="J22"/>
  <c r="J13"/>
  <c r="J14"/>
  <c r="J12"/>
  <c r="J11"/>
  <c r="J16"/>
  <c r="J15"/>
  <c r="J21"/>
  <c r="J23"/>
  <c r="J19"/>
  <c r="J18"/>
  <c r="J20"/>
  <c r="J17"/>
  <c r="J19" i="4"/>
  <c r="K19" s="1"/>
  <c r="J11"/>
  <c r="J18"/>
  <c r="J16"/>
  <c r="K16" s="1"/>
  <c r="J17"/>
  <c r="J12"/>
  <c r="J14"/>
  <c r="K14" s="1"/>
  <c r="J13"/>
  <c r="K13" s="1"/>
  <c r="J15"/>
  <c r="J14" i="3"/>
  <c r="K14" s="1"/>
  <c r="M14" s="1"/>
  <c r="J28"/>
  <c r="K28" s="1"/>
  <c r="M28" s="1"/>
  <c r="N28" s="1"/>
  <c r="J35"/>
  <c r="K35" s="1"/>
  <c r="M35" s="1"/>
  <c r="J29"/>
  <c r="K29" s="1"/>
  <c r="M29" s="1"/>
  <c r="J24"/>
  <c r="K24" s="1"/>
  <c r="M24" s="1"/>
  <c r="J11"/>
  <c r="K11" s="1"/>
  <c r="M11" s="1"/>
  <c r="J20"/>
  <c r="K20" s="1"/>
  <c r="M20" s="1"/>
  <c r="J15"/>
  <c r="K15" s="1"/>
  <c r="M15" s="1"/>
  <c r="J16"/>
  <c r="K16" s="1"/>
  <c r="M16" s="1"/>
  <c r="J30"/>
  <c r="K30" s="1"/>
  <c r="M30" s="1"/>
  <c r="J26"/>
  <c r="K26" s="1"/>
  <c r="M26" s="1"/>
  <c r="J27"/>
  <c r="K27" s="1"/>
  <c r="M27" s="1"/>
  <c r="J19"/>
  <c r="K19" s="1"/>
  <c r="M19" s="1"/>
  <c r="J21"/>
  <c r="K21" s="1"/>
  <c r="M21" s="1"/>
  <c r="J32"/>
  <c r="K32" s="1"/>
  <c r="M32" s="1"/>
  <c r="J12"/>
  <c r="K12" s="1"/>
  <c r="M12" s="1"/>
  <c r="J34"/>
  <c r="K34" s="1"/>
  <c r="M34" s="1"/>
  <c r="J23"/>
  <c r="K23" s="1"/>
  <c r="M23" s="1"/>
  <c r="J17"/>
  <c r="K17" s="1"/>
  <c r="M17" s="1"/>
  <c r="J13"/>
  <c r="K13" s="1"/>
  <c r="M13" s="1"/>
  <c r="J22"/>
  <c r="K22" s="1"/>
  <c r="M22" s="1"/>
  <c r="J31"/>
  <c r="K31" s="1"/>
  <c r="M31" s="1"/>
  <c r="J25"/>
  <c r="K25" s="1"/>
  <c r="M25" s="1"/>
  <c r="J18"/>
  <c r="K18" s="1"/>
  <c r="M18" s="1"/>
  <c r="J33"/>
  <c r="M12" i="2"/>
  <c r="M13"/>
  <c r="M14"/>
  <c r="M15"/>
  <c r="M16"/>
  <c r="M17"/>
  <c r="M18"/>
  <c r="M19"/>
  <c r="M20"/>
  <c r="M21"/>
  <c r="M22"/>
  <c r="M23"/>
  <c r="J12"/>
  <c r="J13"/>
  <c r="J14"/>
  <c r="J15"/>
  <c r="J16"/>
  <c r="J17"/>
  <c r="J18"/>
  <c r="K18" s="1"/>
  <c r="J19"/>
  <c r="J20"/>
  <c r="J21"/>
  <c r="J22"/>
  <c r="J23"/>
  <c r="K15"/>
  <c r="K14"/>
  <c r="K13"/>
  <c r="J36" i="1"/>
  <c r="K36" s="1"/>
  <c r="M36" s="1"/>
  <c r="J17"/>
  <c r="K17" s="1"/>
  <c r="M17" s="1"/>
  <c r="J35"/>
  <c r="K35" s="1"/>
  <c r="M35" s="1"/>
  <c r="J11" i="2"/>
  <c r="K19"/>
  <c r="K12"/>
  <c r="J13" i="1"/>
  <c r="K13" s="1"/>
  <c r="M13" s="1"/>
  <c r="J20"/>
  <c r="J30"/>
  <c r="J23"/>
  <c r="J24"/>
  <c r="J18"/>
  <c r="J28"/>
  <c r="J11"/>
  <c r="J22"/>
  <c r="J33"/>
  <c r="J14"/>
  <c r="J31"/>
  <c r="J29"/>
  <c r="J16"/>
  <c r="J19"/>
  <c r="J34"/>
  <c r="J26"/>
  <c r="J12"/>
  <c r="J25"/>
  <c r="J27"/>
  <c r="J21"/>
  <c r="J32"/>
  <c r="J15"/>
  <c r="E13" i="13"/>
  <c r="G13" s="1"/>
  <c r="K21" i="5"/>
  <c r="M21" s="1"/>
  <c r="K11" i="4"/>
  <c r="K18"/>
  <c r="K17"/>
  <c r="K12"/>
  <c r="J20"/>
  <c r="J21"/>
  <c r="E14" i="17"/>
  <c r="G14" s="1"/>
  <c r="H20" l="1"/>
  <c r="H23"/>
  <c r="H17"/>
  <c r="H22"/>
  <c r="H18"/>
  <c r="H16"/>
  <c r="H15"/>
  <c r="H19"/>
  <c r="H21"/>
  <c r="H14"/>
  <c r="H13" i="12"/>
  <c r="H23"/>
  <c r="H16"/>
  <c r="H15"/>
  <c r="H24"/>
  <c r="H14"/>
  <c r="H11"/>
  <c r="H17"/>
  <c r="H18"/>
  <c r="H21"/>
  <c r="H12"/>
  <c r="H22"/>
  <c r="H19"/>
  <c r="H20"/>
  <c r="N11" i="19"/>
  <c r="N12"/>
  <c r="N15"/>
  <c r="N14"/>
  <c r="N14" i="3"/>
  <c r="E14" i="18"/>
  <c r="G14" s="1"/>
  <c r="H14" s="1"/>
  <c r="E12" i="15"/>
  <c r="G12" s="1"/>
  <c r="E15" i="14"/>
  <c r="G15" s="1"/>
  <c r="E13"/>
  <c r="G13" s="1"/>
  <c r="E34"/>
  <c r="G34" s="1"/>
  <c r="E19"/>
  <c r="G19" s="1"/>
  <c r="E17"/>
  <c r="G17" s="1"/>
  <c r="E20"/>
  <c r="G20" s="1"/>
  <c r="E33"/>
  <c r="G33" s="1"/>
  <c r="E18"/>
  <c r="G18" s="1"/>
  <c r="E28"/>
  <c r="G28" s="1"/>
  <c r="E22"/>
  <c r="G22" s="1"/>
  <c r="E24"/>
  <c r="G24" s="1"/>
  <c r="E31"/>
  <c r="G31" s="1"/>
  <c r="E27"/>
  <c r="G27" s="1"/>
  <c r="E21"/>
  <c r="G21" s="1"/>
  <c r="E32"/>
  <c r="G32" s="1"/>
  <c r="E25"/>
  <c r="G25" s="1"/>
  <c r="E23"/>
  <c r="G23" s="1"/>
  <c r="E35"/>
  <c r="G35" s="1"/>
  <c r="E26"/>
  <c r="G26" s="1"/>
  <c r="E14"/>
  <c r="G14" s="1"/>
  <c r="E16"/>
  <c r="G16" s="1"/>
  <c r="E18" i="13"/>
  <c r="G18" s="1"/>
  <c r="E21"/>
  <c r="G21" s="1"/>
  <c r="E23"/>
  <c r="G23" s="1"/>
  <c r="E16"/>
  <c r="G16" s="1"/>
  <c r="H16" s="1"/>
  <c r="E20"/>
  <c r="G20" s="1"/>
  <c r="E19"/>
  <c r="G19" s="1"/>
  <c r="E24"/>
  <c r="G24" s="1"/>
  <c r="H24" s="1"/>
  <c r="E14"/>
  <c r="G14" s="1"/>
  <c r="E17"/>
  <c r="G17" s="1"/>
  <c r="E22"/>
  <c r="G22" s="1"/>
  <c r="E15"/>
  <c r="G15" s="1"/>
  <c r="H15" s="1"/>
  <c r="E17" i="11"/>
  <c r="G17" s="1"/>
  <c r="E22"/>
  <c r="G22" s="1"/>
  <c r="E21"/>
  <c r="G21" s="1"/>
  <c r="E18"/>
  <c r="G18" s="1"/>
  <c r="E19"/>
  <c r="G19" s="1"/>
  <c r="E23"/>
  <c r="G23" s="1"/>
  <c r="E24"/>
  <c r="G24" s="1"/>
  <c r="E20"/>
  <c r="G20" s="1"/>
  <c r="E11" i="10"/>
  <c r="G11" s="1"/>
  <c r="K21" i="7"/>
  <c r="M21" s="1"/>
  <c r="K19" i="6"/>
  <c r="M19" s="1"/>
  <c r="N12" s="1"/>
  <c r="K13" i="5"/>
  <c r="M13" s="1"/>
  <c r="K11"/>
  <c r="M11" s="1"/>
  <c r="K17"/>
  <c r="M17" s="1"/>
  <c r="K15"/>
  <c r="M15" s="1"/>
  <c r="K20"/>
  <c r="M20" s="1"/>
  <c r="K18"/>
  <c r="M18" s="1"/>
  <c r="K16"/>
  <c r="M16" s="1"/>
  <c r="K22"/>
  <c r="M22" s="1"/>
  <c r="K14"/>
  <c r="M14" s="1"/>
  <c r="K24"/>
  <c r="M24" s="1"/>
  <c r="K12"/>
  <c r="M12" s="1"/>
  <c r="K23"/>
  <c r="M23" s="1"/>
  <c r="K19"/>
  <c r="M19" s="1"/>
  <c r="H22" i="13" l="1"/>
  <c r="H14"/>
  <c r="H20"/>
  <c r="H21"/>
  <c r="H17"/>
  <c r="H19"/>
  <c r="H23"/>
  <c r="H13"/>
  <c r="H18"/>
  <c r="H22" i="11"/>
  <c r="H23"/>
  <c r="H20"/>
  <c r="H11" i="10"/>
  <c r="H31"/>
  <c r="H18"/>
  <c r="H16"/>
  <c r="H21"/>
  <c r="H32"/>
  <c r="H33"/>
  <c r="H13"/>
  <c r="H15"/>
  <c r="H23"/>
  <c r="H26"/>
  <c r="H24"/>
  <c r="H34"/>
  <c r="H30"/>
  <c r="H19"/>
  <c r="H12"/>
  <c r="H17"/>
  <c r="H20"/>
  <c r="H28"/>
  <c r="H25"/>
  <c r="H29"/>
  <c r="H14"/>
  <c r="H27"/>
  <c r="H22"/>
  <c r="H12" i="15"/>
  <c r="H38" i="14"/>
  <c r="H36"/>
  <c r="H37"/>
  <c r="H16"/>
  <c r="H30"/>
  <c r="H29"/>
  <c r="H28"/>
  <c r="H21"/>
  <c r="H22"/>
  <c r="H20"/>
  <c r="H13"/>
  <c r="H27"/>
  <c r="H17"/>
  <c r="H35"/>
  <c r="H26"/>
  <c r="H32"/>
  <c r="H24"/>
  <c r="H33"/>
  <c r="H34"/>
  <c r="H23"/>
  <c r="H15"/>
  <c r="H14"/>
  <c r="H25"/>
  <c r="H31"/>
  <c r="H18"/>
  <c r="H19"/>
  <c r="N21" i="7"/>
  <c r="N18"/>
  <c r="N14"/>
  <c r="N15"/>
  <c r="N16"/>
  <c r="N22"/>
  <c r="N13"/>
  <c r="N17"/>
  <c r="N11"/>
  <c r="N12"/>
  <c r="N19"/>
  <c r="N20"/>
  <c r="N17" i="5"/>
  <c r="N11" i="6"/>
  <c r="N24"/>
  <c r="N22"/>
  <c r="N26"/>
  <c r="N27"/>
  <c r="N16"/>
  <c r="N23"/>
  <c r="N17"/>
  <c r="N21"/>
  <c r="N20"/>
  <c r="N14"/>
  <c r="N18"/>
  <c r="N13"/>
  <c r="N25"/>
  <c r="N15"/>
  <c r="N19"/>
  <c r="N23" i="5"/>
  <c r="N14"/>
  <c r="N19"/>
  <c r="N12"/>
  <c r="N22"/>
  <c r="N20"/>
  <c r="N11"/>
  <c r="N21"/>
  <c r="N13"/>
  <c r="N24"/>
  <c r="N16"/>
  <c r="N18"/>
  <c r="N15"/>
  <c r="H19" i="11"/>
  <c r="H18"/>
  <c r="H21"/>
  <c r="H24"/>
  <c r="H17"/>
  <c r="M12" i="4"/>
  <c r="M16"/>
  <c r="M18"/>
  <c r="M11"/>
  <c r="M13"/>
  <c r="M19"/>
  <c r="K15"/>
  <c r="M15" s="1"/>
  <c r="N15" s="1"/>
  <c r="M14"/>
  <c r="M17"/>
  <c r="K33" i="3"/>
  <c r="M33" s="1"/>
  <c r="N33" s="1"/>
  <c r="K22" i="2"/>
  <c r="K16"/>
  <c r="K21"/>
  <c r="K11"/>
  <c r="M11" s="1"/>
  <c r="K20"/>
  <c r="K17"/>
  <c r="K23"/>
  <c r="K27" i="1"/>
  <c r="M27" s="1"/>
  <c r="K16"/>
  <c r="M16" s="1"/>
  <c r="K18"/>
  <c r="M18" s="1"/>
  <c r="K32"/>
  <c r="M32" s="1"/>
  <c r="K19"/>
  <c r="M19" s="1"/>
  <c r="K29"/>
  <c r="M29" s="1"/>
  <c r="K11"/>
  <c r="M11" s="1"/>
  <c r="N36" s="1"/>
  <c r="K31"/>
  <c r="M31" s="1"/>
  <c r="K34"/>
  <c r="M34" s="1"/>
  <c r="K22"/>
  <c r="M22" s="1"/>
  <c r="K23"/>
  <c r="M23" s="1"/>
  <c r="K30"/>
  <c r="M30" s="1"/>
  <c r="K20"/>
  <c r="M20" s="1"/>
  <c r="K33"/>
  <c r="M33" s="1"/>
  <c r="K25"/>
  <c r="M25" s="1"/>
  <c r="K12"/>
  <c r="M12" s="1"/>
  <c r="K14"/>
  <c r="M14" s="1"/>
  <c r="K15"/>
  <c r="M15" s="1"/>
  <c r="N15" s="1"/>
  <c r="K21"/>
  <c r="M21" s="1"/>
  <c r="K26"/>
  <c r="M26" s="1"/>
  <c r="K28"/>
  <c r="M28" s="1"/>
  <c r="K24"/>
  <c r="M24" s="1"/>
  <c r="N14" i="4" l="1"/>
  <c r="N19"/>
  <c r="N11"/>
  <c r="N12"/>
  <c r="N17"/>
  <c r="N16"/>
  <c r="N13"/>
  <c r="N18"/>
  <c r="N16" i="3"/>
  <c r="N30"/>
  <c r="N26"/>
  <c r="N23"/>
  <c r="N13"/>
  <c r="N34"/>
  <c r="N15"/>
  <c r="N18"/>
  <c r="N29"/>
  <c r="N35"/>
  <c r="N25"/>
  <c r="N27"/>
  <c r="N17"/>
  <c r="N22"/>
  <c r="N11"/>
  <c r="N12"/>
  <c r="N21"/>
  <c r="N20"/>
  <c r="N24"/>
  <c r="N31"/>
  <c r="N32"/>
  <c r="N13" i="2"/>
  <c r="N14"/>
  <c r="N15"/>
  <c r="N17" i="1"/>
  <c r="N35"/>
  <c r="N20" i="2"/>
  <c r="N12"/>
  <c r="N19"/>
  <c r="N18"/>
  <c r="N13" i="1"/>
  <c r="N23" i="2"/>
  <c r="N17"/>
  <c r="N22"/>
  <c r="N11"/>
  <c r="N16"/>
  <c r="N21"/>
  <c r="N28" i="1"/>
  <c r="N24"/>
  <c r="N12"/>
  <c r="N21"/>
  <c r="N20"/>
  <c r="N22"/>
  <c r="N11"/>
  <c r="N32"/>
  <c r="N26"/>
  <c r="N14"/>
  <c r="N33"/>
  <c r="N23"/>
  <c r="N27"/>
  <c r="N31"/>
  <c r="N19"/>
  <c r="N16"/>
  <c r="N25"/>
  <c r="N30"/>
  <c r="N34"/>
  <c r="N29"/>
  <c r="N18"/>
  <c r="N19" i="3"/>
</calcChain>
</file>

<file path=xl/sharedStrings.xml><?xml version="1.0" encoding="utf-8"?>
<sst xmlns="http://schemas.openxmlformats.org/spreadsheetml/2006/main" count="906" uniqueCount="206">
  <si>
    <t>№</t>
  </si>
  <si>
    <t>Прізвище, ім`я</t>
  </si>
  <si>
    <t>Команда</t>
  </si>
  <si>
    <t>Штрафи на етапах</t>
  </si>
  <si>
    <t>ствір</t>
  </si>
  <si>
    <t>ворота</t>
  </si>
  <si>
    <t>кільце</t>
  </si>
  <si>
    <t>стоп-лінія</t>
  </si>
  <si>
    <t>Сума штрафу</t>
  </si>
  <si>
    <t>Штрафний час</t>
  </si>
  <si>
    <t>Час на дистанції</t>
  </si>
  <si>
    <t>Результат</t>
  </si>
  <si>
    <t>Місце</t>
  </si>
  <si>
    <t>Плахотніков Василь</t>
  </si>
  <si>
    <t>СШ № 102</t>
  </si>
  <si>
    <t>Янченко Ілля</t>
  </si>
  <si>
    <t>Бембі - УДЦ</t>
  </si>
  <si>
    <t>ЦДЮТ Дарниця</t>
  </si>
  <si>
    <t>Решетніков Олександр</t>
  </si>
  <si>
    <t>Коворотний Ілля</t>
  </si>
  <si>
    <t>Двірний Максим</t>
  </si>
  <si>
    <t>Болгов Дмитро</t>
  </si>
  <si>
    <t>Нептур - УДЦ</t>
  </si>
  <si>
    <t>ЦПР Святошино</t>
  </si>
  <si>
    <t>Куцак Володимир</t>
  </si>
  <si>
    <t>Сліпак Олексій</t>
  </si>
  <si>
    <t>Поєнко Вадим</t>
  </si>
  <si>
    <t>Лойок Трофим</t>
  </si>
  <si>
    <t>Шамсутдінов Владислав</t>
  </si>
  <si>
    <t>Давиденко Діана</t>
  </si>
  <si>
    <t>КВНЖ</t>
  </si>
  <si>
    <t>Недужа Марія</t>
  </si>
  <si>
    <t>Ірха Анна</t>
  </si>
  <si>
    <t>Прасол Катерина</t>
  </si>
  <si>
    <t>Гордієнко Анна</t>
  </si>
  <si>
    <t>Молодші</t>
  </si>
  <si>
    <t>Юнаки</t>
  </si>
  <si>
    <t>дівчата</t>
  </si>
  <si>
    <t>Середні</t>
  </si>
  <si>
    <t>юнаки</t>
  </si>
  <si>
    <t>Власов Владислав</t>
  </si>
  <si>
    <t>Скотанюк Богдан</t>
  </si>
  <si>
    <t>Марочко Іван</t>
  </si>
  <si>
    <t>Телегуз Максим</t>
  </si>
  <si>
    <t>СШ № 128</t>
  </si>
  <si>
    <t>колія</t>
  </si>
  <si>
    <t>Рак Ярослава</t>
  </si>
  <si>
    <t>Коваль Наталія</t>
  </si>
  <si>
    <t>Семенкова Аліса</t>
  </si>
  <si>
    <t>Загайко Вероніка</t>
  </si>
  <si>
    <t>Калюжний Ростислав</t>
  </si>
  <si>
    <t>Дергачов Дмитро</t>
  </si>
  <si>
    <t xml:space="preserve">Старші </t>
  </si>
  <si>
    <t>Дейнеко Микита</t>
  </si>
  <si>
    <t>Шевчук Іван</t>
  </si>
  <si>
    <t>Авілов Сергій</t>
  </si>
  <si>
    <t>Федоріненко Дмитро</t>
  </si>
  <si>
    <t>Венгер Микола</t>
  </si>
  <si>
    <t>СШ № 221</t>
  </si>
  <si>
    <t>Ющенко Анастасія</t>
  </si>
  <si>
    <t>Марковська Марія</t>
  </si>
  <si>
    <t>Чернявська Ярослава</t>
  </si>
  <si>
    <t>Педагоги</t>
  </si>
  <si>
    <t>Березовський Костянтин</t>
  </si>
  <si>
    <t>Русенко Дмитро</t>
  </si>
  <si>
    <t>Погребняк Каріна</t>
  </si>
  <si>
    <t>ТРІАЛ</t>
  </si>
  <si>
    <t>КИЇВСЬКИЙ ЦЕНТР ДИТЯЧО-ЮНАЦЬКОГО ТУРИЗМУ, КРАЄЗНАВСТВА ТА ВІЙСЬКОВО-ПАТРІОТИЧНОГО ВИХОВАННЯ</t>
  </si>
  <si>
    <t>П Р О Т О К О Л № 1</t>
  </si>
  <si>
    <t>відкритих змагань учнівської молоді м. Києва з велосипедного туризму</t>
  </si>
  <si>
    <t xml:space="preserve">Головний суддя </t>
  </si>
  <si>
    <t>Головний секретар</t>
  </si>
  <si>
    <t>Молодша вікова група  (Фігурне водіння)</t>
  </si>
  <si>
    <t>Дівчата</t>
  </si>
  <si>
    <t>П Р О Т О К О Л № 2</t>
  </si>
  <si>
    <t>Середня вікова група  (Фігурне водіння)</t>
  </si>
  <si>
    <t>П Р О Т О К О Л № 3</t>
  </si>
  <si>
    <t>П Р О Т О К О Л № 4</t>
  </si>
  <si>
    <t>Старша  вікова група  (Фігурне водіння)</t>
  </si>
  <si>
    <t>П Р О Т О К О Л № 5</t>
  </si>
  <si>
    <t>П Р О Т О К О Л № 6</t>
  </si>
  <si>
    <t>Вікова група Педагоги  (Фігурне водіння)</t>
  </si>
  <si>
    <t>Середня вікова група  (Тріал)</t>
  </si>
  <si>
    <t>Старша вікова група  (Тріал)</t>
  </si>
  <si>
    <t>Молодша вікова група  (Тріал)</t>
  </si>
  <si>
    <t>П Р О Т О К О Л № 9</t>
  </si>
  <si>
    <t>П Р О Т О К О Л № 10</t>
  </si>
  <si>
    <t>П Р О Т О К О Л № 11</t>
  </si>
  <si>
    <t>П Р О Т О К О Л № 12</t>
  </si>
  <si>
    <t>П Р О Т О К О Л № 13</t>
  </si>
  <si>
    <t>П Р О Т О К О Л № 14</t>
  </si>
  <si>
    <t>П Р О Т О К О Л № 15</t>
  </si>
  <si>
    <t>П Р О Т О К О Л № 16</t>
  </si>
  <si>
    <t xml:space="preserve">                                          Дівчата</t>
  </si>
  <si>
    <t>Відносний результат</t>
  </si>
  <si>
    <t>відносний результат</t>
  </si>
  <si>
    <t>Молодша вікова група ( ТРІАЛ)</t>
  </si>
  <si>
    <t>Мазур Ілля</t>
  </si>
  <si>
    <t>вісімка</t>
  </si>
  <si>
    <t>Магерівськийй Мар`ян (П/К)</t>
  </si>
  <si>
    <t>Кобець Іван</t>
  </si>
  <si>
    <t>Гриша Олександр</t>
  </si>
  <si>
    <t>Єсик Максим</t>
  </si>
  <si>
    <t>ЦТКУМ Оболонь</t>
  </si>
  <si>
    <t>Загайко Леонід</t>
  </si>
  <si>
    <t>Венгерак Володимир</t>
  </si>
  <si>
    <t>Гоголаурі Аміран</t>
  </si>
  <si>
    <t>Бусс Єгор</t>
  </si>
  <si>
    <t>Пархоменко Матвій</t>
  </si>
  <si>
    <t>Білоножко Іван</t>
  </si>
  <si>
    <t>Лідер- Тур (ДЮСШ 12)</t>
  </si>
  <si>
    <t>Мехед Олександр</t>
  </si>
  <si>
    <t>Жевага Олександр</t>
  </si>
  <si>
    <t>Добрянський Тимофій</t>
  </si>
  <si>
    <t>Віріч Артем</t>
  </si>
  <si>
    <t>Григорович Олексій</t>
  </si>
  <si>
    <t>Ярличенко Олександр</t>
  </si>
  <si>
    <t>Кираківський Олександр</t>
  </si>
  <si>
    <t>Семенов Данило</t>
  </si>
  <si>
    <t>Стецик Марк</t>
  </si>
  <si>
    <t>Бєлий Микита</t>
  </si>
  <si>
    <t>Кузьменко Ілля</t>
  </si>
  <si>
    <t>ЦТКУМ 235</t>
  </si>
  <si>
    <t>29.09.19 р.</t>
  </si>
  <si>
    <t>Шаповалов О.М.</t>
  </si>
  <si>
    <t>Шаповалова А.К.</t>
  </si>
  <si>
    <t>І</t>
  </si>
  <si>
    <t>ІІ</t>
  </si>
  <si>
    <t>ІІІ</t>
  </si>
  <si>
    <t>Буреніна Софія</t>
  </si>
  <si>
    <t>Бондаренко Вероніка</t>
  </si>
  <si>
    <t>Духнова Марія</t>
  </si>
  <si>
    <t>Лутова Марина</t>
  </si>
  <si>
    <t>Венгерак Анастасія</t>
  </si>
  <si>
    <t>Рак Надія</t>
  </si>
  <si>
    <t>Невмержицька Марія</t>
  </si>
  <si>
    <t>Лідер - Тур (ДЮСШ 12)</t>
  </si>
  <si>
    <t>Зуйкова Софія</t>
  </si>
  <si>
    <t>Дутчишин Микита</t>
  </si>
  <si>
    <t>Лисенко Максим</t>
  </si>
  <si>
    <t>Арабіка</t>
  </si>
  <si>
    <t>Лавренюк Софія</t>
  </si>
  <si>
    <t>Неннь Марія</t>
  </si>
  <si>
    <t>Корінь Георгій</t>
  </si>
  <si>
    <t>Буренін Володимир</t>
  </si>
  <si>
    <t>Бондаренко Святослав</t>
  </si>
  <si>
    <t>Ляпін Артем</t>
  </si>
  <si>
    <t>Гацанюк Владислав</t>
  </si>
  <si>
    <t xml:space="preserve">Жирнов Всеволод </t>
  </si>
  <si>
    <t>Лідер - Тур(ДЮСШ 12)</t>
  </si>
  <si>
    <t>Шулевський Роман</t>
  </si>
  <si>
    <t>Іващенко Данило</t>
  </si>
  <si>
    <t>Павлов Сергій</t>
  </si>
  <si>
    <t>Вурсалов Максим</t>
  </si>
  <si>
    <t>Тросін Єгор</t>
  </si>
  <si>
    <t>Бецура Захар</t>
  </si>
  <si>
    <t>Ковальчук Павло</t>
  </si>
  <si>
    <t>Конєв Костянтин</t>
  </si>
  <si>
    <t>Хотимченко Максим</t>
  </si>
  <si>
    <t>Д`яченко Марина</t>
  </si>
  <si>
    <t>Зибіна Євгенія</t>
  </si>
  <si>
    <t>СШ № 80</t>
  </si>
  <si>
    <t>Кошарна Марія</t>
  </si>
  <si>
    <t>Муріна Марія</t>
  </si>
  <si>
    <t>Скринник Анастасія</t>
  </si>
  <si>
    <t>Калиниченко Дар`я</t>
  </si>
  <si>
    <t>стоп - лінія</t>
  </si>
  <si>
    <t>Сиротка Євгеній</t>
  </si>
  <si>
    <t>Мороз Кирило</t>
  </si>
  <si>
    <t>Шульга Максим</t>
  </si>
  <si>
    <t>Яницький Олександр</t>
  </si>
  <si>
    <t>Зибін Нікіта</t>
  </si>
  <si>
    <t>Тимошек Федір</t>
  </si>
  <si>
    <t>Кривий Олег</t>
  </si>
  <si>
    <t>Шленчак Діана</t>
  </si>
  <si>
    <t>ківльце</t>
  </si>
  <si>
    <t>Савчук Єлизавета</t>
  </si>
  <si>
    <t>Панченко Анастасія</t>
  </si>
  <si>
    <t>Мащенко Єлизавета</t>
  </si>
  <si>
    <t>Жиліна Анастасія</t>
  </si>
  <si>
    <t>Шкапа Анна</t>
  </si>
  <si>
    <t>Баранова Марія</t>
  </si>
  <si>
    <t>Василевська Надія</t>
  </si>
  <si>
    <t>Сліпак Анастасія</t>
  </si>
  <si>
    <t>Бондаренко Єлизавета</t>
  </si>
  <si>
    <t>Жевага Анастасія</t>
  </si>
  <si>
    <t>Невмержицька Катерина</t>
  </si>
  <si>
    <t>Овчарик Катерина</t>
  </si>
  <si>
    <t xml:space="preserve">Поєнко Андрій </t>
  </si>
  <si>
    <t>Соболь Володимир</t>
  </si>
  <si>
    <t xml:space="preserve">Сиротенко Дмитро </t>
  </si>
  <si>
    <t>Чернецький Олександр</t>
  </si>
  <si>
    <t>Пономаренко Максим</t>
  </si>
  <si>
    <t>Левченко Ілля</t>
  </si>
  <si>
    <t>Гордієенко Олексій</t>
  </si>
  <si>
    <t>Чоловіки</t>
  </si>
  <si>
    <t>Жінки</t>
  </si>
  <si>
    <t>Рижкова Ольга</t>
  </si>
  <si>
    <t>Затеєва Каріна</t>
  </si>
  <si>
    <t>П Р О Т О К О Л № 7</t>
  </si>
  <si>
    <t>П Р О Т О К О Л № 8</t>
  </si>
  <si>
    <t>Янченко Надія</t>
  </si>
  <si>
    <t>Богданова Олександра</t>
  </si>
  <si>
    <t>Вікова група - Педагоги  (Тріал)</t>
  </si>
  <si>
    <t>Орешина Людмила</t>
  </si>
  <si>
    <t xml:space="preserve"> Жінки</t>
  </si>
</sst>
</file>

<file path=xl/styles.xml><?xml version="1.0" encoding="utf-8"?>
<styleSheet xmlns="http://schemas.openxmlformats.org/spreadsheetml/2006/main">
  <numFmts count="1">
    <numFmt numFmtId="164" formatCode="0.0%"/>
  </numFmts>
  <fonts count="10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20" fontId="2" fillId="2" borderId="1" xfId="0" applyNumberFormat="1" applyFont="1" applyFill="1" applyBorder="1" applyAlignment="1">
      <alignment horizontal="center" vertical="center"/>
    </xf>
    <xf numFmtId="2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20" fontId="1" fillId="2" borderId="1" xfId="0" applyNumberFormat="1" applyFont="1" applyFill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/>
    </xf>
    <xf numFmtId="2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0" fontId="1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45" fontId="8" fillId="0" borderId="0" xfId="0" applyNumberFormat="1" applyFont="1"/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/>
    <xf numFmtId="0" fontId="3" fillId="0" borderId="0" xfId="0" applyFont="1" applyAlignment="1"/>
    <xf numFmtId="0" fontId="7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 textRotation="90" wrapText="1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 textRotation="90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Font="1"/>
    <xf numFmtId="20" fontId="2" fillId="0" borderId="0" xfId="0" applyNumberFormat="1" applyFont="1"/>
    <xf numFmtId="0" fontId="1" fillId="0" borderId="0" xfId="0" applyFont="1" applyBorder="1" applyAlignment="1">
      <alignment horizontal="center"/>
    </xf>
    <xf numFmtId="21" fontId="2" fillId="0" borderId="1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left" vertical="center"/>
    </xf>
    <xf numFmtId="20" fontId="0" fillId="0" borderId="0" xfId="0" applyNumberFormat="1" applyFont="1"/>
    <xf numFmtId="0" fontId="0" fillId="0" borderId="0" xfId="0" applyFont="1" applyBorder="1"/>
    <xf numFmtId="0" fontId="9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4"/>
  <sheetViews>
    <sheetView workbookViewId="0">
      <selection sqref="A1:XFD1048576"/>
    </sheetView>
  </sheetViews>
  <sheetFormatPr defaultRowHeight="15"/>
  <cols>
    <col min="1" max="1" width="4" style="19" customWidth="1"/>
    <col min="2" max="2" width="27.5703125" style="19" customWidth="1"/>
    <col min="3" max="3" width="22.7109375" style="19" customWidth="1"/>
    <col min="4" max="9" width="7.7109375" style="19" customWidth="1"/>
    <col min="10" max="10" width="8.85546875" style="19" customWidth="1"/>
    <col min="11" max="11" width="9" style="19" customWidth="1"/>
    <col min="12" max="13" width="8.140625" style="19" customWidth="1"/>
    <col min="14" max="14" width="10.28515625" style="19" customWidth="1"/>
    <col min="15" max="15" width="7.5703125" style="19" customWidth="1"/>
    <col min="16" max="16384" width="9.140625" style="19"/>
  </cols>
  <sheetData>
    <row r="1" spans="1:18">
      <c r="A1" s="69" t="s">
        <v>67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5"/>
    </row>
    <row r="2" spans="1:18" ht="14.25" customHeight="1">
      <c r="A2" s="69" t="s">
        <v>68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5"/>
    </row>
    <row r="3" spans="1:18">
      <c r="A3" s="69" t="s">
        <v>69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5"/>
    </row>
    <row r="4" spans="1:18" ht="14.25" customHeight="1"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71" t="s">
        <v>123</v>
      </c>
      <c r="P4" s="71"/>
      <c r="Q4" s="65"/>
    </row>
    <row r="5" spans="1:18">
      <c r="A5" s="72" t="s">
        <v>72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20">
        <v>5.7870370370370366E-5</v>
      </c>
    </row>
    <row r="6" spans="1:18">
      <c r="A6" s="72" t="s">
        <v>36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</row>
    <row r="7" spans="1:18" hidden="1">
      <c r="D7" s="19" t="s">
        <v>35</v>
      </c>
      <c r="E7" s="19" t="s">
        <v>36</v>
      </c>
    </row>
    <row r="8" spans="1:18" hidden="1">
      <c r="Q8" s="59">
        <v>3.472222222222222E-3</v>
      </c>
    </row>
    <row r="9" spans="1:18" ht="14.25" customHeight="1">
      <c r="A9" s="51" t="s">
        <v>0</v>
      </c>
      <c r="B9" s="51" t="s">
        <v>1</v>
      </c>
      <c r="C9" s="51" t="s">
        <v>2</v>
      </c>
      <c r="D9" s="48" t="s">
        <v>3</v>
      </c>
      <c r="E9" s="49"/>
      <c r="F9" s="49"/>
      <c r="G9" s="49"/>
      <c r="H9" s="49"/>
      <c r="I9" s="50"/>
      <c r="J9" s="44" t="s">
        <v>8</v>
      </c>
      <c r="K9" s="44" t="s">
        <v>9</v>
      </c>
      <c r="L9" s="44" t="s">
        <v>10</v>
      </c>
      <c r="M9" s="53" t="s">
        <v>11</v>
      </c>
      <c r="N9" s="42"/>
      <c r="O9" s="51" t="s">
        <v>12</v>
      </c>
    </row>
    <row r="10" spans="1:18" ht="60" customHeight="1">
      <c r="A10" s="52"/>
      <c r="B10" s="52"/>
      <c r="C10" s="52"/>
      <c r="D10" s="82" t="s">
        <v>4</v>
      </c>
      <c r="E10" s="82" t="s">
        <v>98</v>
      </c>
      <c r="F10" s="82" t="s">
        <v>5</v>
      </c>
      <c r="G10" s="82" t="s">
        <v>6</v>
      </c>
      <c r="H10" s="82" t="s">
        <v>45</v>
      </c>
      <c r="I10" s="83" t="s">
        <v>7</v>
      </c>
      <c r="J10" s="45"/>
      <c r="K10" s="45"/>
      <c r="L10" s="45"/>
      <c r="M10" s="54"/>
      <c r="N10" s="39" t="s">
        <v>94</v>
      </c>
      <c r="O10" s="52"/>
    </row>
    <row r="11" spans="1:18" ht="18" customHeight="1">
      <c r="A11" s="3">
        <v>1</v>
      </c>
      <c r="B11" s="4" t="s">
        <v>106</v>
      </c>
      <c r="C11" s="8" t="s">
        <v>14</v>
      </c>
      <c r="D11" s="3">
        <v>1</v>
      </c>
      <c r="E11" s="3">
        <v>0</v>
      </c>
      <c r="F11" s="3">
        <v>0</v>
      </c>
      <c r="G11" s="3">
        <v>0</v>
      </c>
      <c r="H11" s="3">
        <v>1</v>
      </c>
      <c r="I11" s="3">
        <v>0</v>
      </c>
      <c r="J11" s="3">
        <f t="shared" ref="J11:J36" si="0">SUM(D11:I11)</f>
        <v>2</v>
      </c>
      <c r="K11" s="6">
        <f t="shared" ref="K11:K36" si="1">J11*$Q$8</f>
        <v>6.9444444444444441E-3</v>
      </c>
      <c r="L11" s="6">
        <v>2.013888888888889E-2</v>
      </c>
      <c r="M11" s="7">
        <f t="shared" ref="M11:M36" si="2">K11+L11</f>
        <v>2.7083333333333334E-2</v>
      </c>
      <c r="N11" s="23">
        <f t="shared" ref="N11:N36" si="3">M11/$M$11</f>
        <v>1</v>
      </c>
      <c r="O11" s="5" t="s">
        <v>126</v>
      </c>
    </row>
    <row r="12" spans="1:18" ht="18" customHeight="1">
      <c r="A12" s="3">
        <v>2</v>
      </c>
      <c r="B12" s="4" t="s">
        <v>116</v>
      </c>
      <c r="C12" s="8" t="s">
        <v>58</v>
      </c>
      <c r="D12" s="3">
        <v>0</v>
      </c>
      <c r="E12" s="3">
        <v>0</v>
      </c>
      <c r="F12" s="3">
        <v>1</v>
      </c>
      <c r="G12" s="3">
        <v>1</v>
      </c>
      <c r="H12" s="3">
        <v>2</v>
      </c>
      <c r="I12" s="3">
        <v>0</v>
      </c>
      <c r="J12" s="3">
        <f t="shared" si="0"/>
        <v>4</v>
      </c>
      <c r="K12" s="6">
        <f t="shared" si="1"/>
        <v>1.3888888888888888E-2</v>
      </c>
      <c r="L12" s="6">
        <v>1.9444444444444445E-2</v>
      </c>
      <c r="M12" s="7">
        <f t="shared" si="2"/>
        <v>3.3333333333333333E-2</v>
      </c>
      <c r="N12" s="23">
        <f t="shared" si="3"/>
        <v>1.2307692307692306</v>
      </c>
      <c r="O12" s="5" t="s">
        <v>127</v>
      </c>
    </row>
    <row r="13" spans="1:18" ht="18" customHeight="1">
      <c r="A13" s="3">
        <v>3</v>
      </c>
      <c r="B13" s="4" t="s">
        <v>121</v>
      </c>
      <c r="C13" s="8" t="s">
        <v>122</v>
      </c>
      <c r="D13" s="3">
        <v>0</v>
      </c>
      <c r="E13" s="3">
        <v>0</v>
      </c>
      <c r="F13" s="3">
        <v>1</v>
      </c>
      <c r="G13" s="3">
        <v>0</v>
      </c>
      <c r="H13" s="3">
        <v>0</v>
      </c>
      <c r="I13" s="3">
        <v>3</v>
      </c>
      <c r="J13" s="3">
        <f t="shared" si="0"/>
        <v>4</v>
      </c>
      <c r="K13" s="6">
        <f t="shared" si="1"/>
        <v>1.3888888888888888E-2</v>
      </c>
      <c r="L13" s="6">
        <v>2.0833333333333332E-2</v>
      </c>
      <c r="M13" s="7">
        <f t="shared" si="2"/>
        <v>3.4722222222222224E-2</v>
      </c>
      <c r="N13" s="23">
        <f t="shared" si="3"/>
        <v>1.2820512820512822</v>
      </c>
      <c r="O13" s="5" t="s">
        <v>128</v>
      </c>
    </row>
    <row r="14" spans="1:18" ht="18" customHeight="1">
      <c r="A14" s="3">
        <v>4</v>
      </c>
      <c r="B14" s="4" t="s">
        <v>109</v>
      </c>
      <c r="C14" s="8" t="s">
        <v>44</v>
      </c>
      <c r="D14" s="3">
        <v>0</v>
      </c>
      <c r="E14" s="3">
        <v>1</v>
      </c>
      <c r="F14" s="3">
        <v>1</v>
      </c>
      <c r="G14" s="3">
        <v>0</v>
      </c>
      <c r="H14" s="3">
        <v>0</v>
      </c>
      <c r="I14" s="3">
        <v>3</v>
      </c>
      <c r="J14" s="3">
        <f t="shared" si="0"/>
        <v>5</v>
      </c>
      <c r="K14" s="6">
        <f t="shared" si="1"/>
        <v>1.7361111111111112E-2</v>
      </c>
      <c r="L14" s="6">
        <v>2.361111111111111E-2</v>
      </c>
      <c r="M14" s="7">
        <f t="shared" si="2"/>
        <v>4.0972222222222222E-2</v>
      </c>
      <c r="N14" s="23">
        <f t="shared" si="3"/>
        <v>1.5128205128205128</v>
      </c>
      <c r="O14" s="3">
        <v>4</v>
      </c>
    </row>
    <row r="15" spans="1:18" ht="18" customHeight="1">
      <c r="A15" s="3">
        <v>5</v>
      </c>
      <c r="B15" s="4" t="s">
        <v>97</v>
      </c>
      <c r="C15" s="8" t="s">
        <v>22</v>
      </c>
      <c r="D15" s="3">
        <v>0</v>
      </c>
      <c r="E15" s="3">
        <v>2</v>
      </c>
      <c r="F15" s="3">
        <v>0</v>
      </c>
      <c r="G15" s="3">
        <v>0</v>
      </c>
      <c r="H15" s="3">
        <v>1</v>
      </c>
      <c r="I15" s="3">
        <v>3</v>
      </c>
      <c r="J15" s="3">
        <f t="shared" si="0"/>
        <v>6</v>
      </c>
      <c r="K15" s="6">
        <f t="shared" si="1"/>
        <v>2.0833333333333332E-2</v>
      </c>
      <c r="L15" s="6">
        <v>2.2916666666666669E-2</v>
      </c>
      <c r="M15" s="7">
        <f t="shared" si="2"/>
        <v>4.3749999999999997E-2</v>
      </c>
      <c r="N15" s="23">
        <f t="shared" si="3"/>
        <v>1.6153846153846152</v>
      </c>
      <c r="O15" s="3">
        <v>5</v>
      </c>
    </row>
    <row r="16" spans="1:18" ht="18" customHeight="1">
      <c r="A16" s="3">
        <v>6</v>
      </c>
      <c r="B16" s="8" t="s">
        <v>112</v>
      </c>
      <c r="C16" s="8" t="s">
        <v>110</v>
      </c>
      <c r="D16" s="9">
        <v>0</v>
      </c>
      <c r="E16" s="9">
        <v>2</v>
      </c>
      <c r="F16" s="9">
        <v>0</v>
      </c>
      <c r="G16" s="9">
        <v>2</v>
      </c>
      <c r="H16" s="9">
        <v>10</v>
      </c>
      <c r="I16" s="9">
        <v>0</v>
      </c>
      <c r="J16" s="3">
        <f t="shared" si="0"/>
        <v>14</v>
      </c>
      <c r="K16" s="10">
        <f t="shared" si="1"/>
        <v>4.8611111111111105E-2</v>
      </c>
      <c r="L16" s="10">
        <v>2.361111111111111E-2</v>
      </c>
      <c r="M16" s="11">
        <f t="shared" si="2"/>
        <v>7.2222222222222215E-2</v>
      </c>
      <c r="N16" s="23">
        <f t="shared" si="3"/>
        <v>2.6666666666666665</v>
      </c>
      <c r="O16" s="3">
        <v>6</v>
      </c>
    </row>
    <row r="17" spans="1:15" ht="18" customHeight="1">
      <c r="A17" s="3">
        <v>7</v>
      </c>
      <c r="B17" s="4" t="s">
        <v>138</v>
      </c>
      <c r="C17" s="8" t="s">
        <v>140</v>
      </c>
      <c r="D17" s="3">
        <v>1</v>
      </c>
      <c r="E17" s="3">
        <v>10</v>
      </c>
      <c r="F17" s="3">
        <v>0</v>
      </c>
      <c r="G17" s="3">
        <v>2</v>
      </c>
      <c r="H17" s="3">
        <v>0</v>
      </c>
      <c r="I17" s="3">
        <v>3</v>
      </c>
      <c r="J17" s="3">
        <f t="shared" si="0"/>
        <v>16</v>
      </c>
      <c r="K17" s="6">
        <f t="shared" si="1"/>
        <v>5.5555555555555552E-2</v>
      </c>
      <c r="L17" s="6">
        <v>2.7777777777777776E-2</v>
      </c>
      <c r="M17" s="7">
        <f t="shared" si="2"/>
        <v>8.3333333333333329E-2</v>
      </c>
      <c r="N17" s="23">
        <f t="shared" si="3"/>
        <v>3.0769230769230766</v>
      </c>
      <c r="O17" s="3">
        <v>7</v>
      </c>
    </row>
    <row r="18" spans="1:15" ht="18" customHeight="1">
      <c r="A18" s="3">
        <v>8</v>
      </c>
      <c r="B18" s="4" t="s">
        <v>104</v>
      </c>
      <c r="C18" s="8" t="s">
        <v>23</v>
      </c>
      <c r="D18" s="3">
        <v>1</v>
      </c>
      <c r="E18" s="3">
        <v>2</v>
      </c>
      <c r="F18" s="3">
        <v>0</v>
      </c>
      <c r="G18" s="3">
        <v>0</v>
      </c>
      <c r="H18" s="3">
        <v>10</v>
      </c>
      <c r="I18" s="3">
        <v>5</v>
      </c>
      <c r="J18" s="3">
        <f t="shared" si="0"/>
        <v>18</v>
      </c>
      <c r="K18" s="6">
        <f t="shared" si="1"/>
        <v>6.25E-2</v>
      </c>
      <c r="L18" s="6">
        <v>2.4305555555555556E-2</v>
      </c>
      <c r="M18" s="7">
        <f t="shared" si="2"/>
        <v>8.6805555555555552E-2</v>
      </c>
      <c r="N18" s="23">
        <f t="shared" si="3"/>
        <v>3.2051282051282048</v>
      </c>
      <c r="O18" s="3">
        <v>8</v>
      </c>
    </row>
    <row r="19" spans="1:15" ht="18" customHeight="1">
      <c r="A19" s="3">
        <v>9</v>
      </c>
      <c r="B19" s="4" t="s">
        <v>113</v>
      </c>
      <c r="C19" s="8" t="s">
        <v>110</v>
      </c>
      <c r="D19" s="3">
        <v>1</v>
      </c>
      <c r="E19" s="3">
        <v>10</v>
      </c>
      <c r="F19" s="3">
        <v>0</v>
      </c>
      <c r="G19" s="3">
        <v>1</v>
      </c>
      <c r="H19" s="3">
        <v>3</v>
      </c>
      <c r="I19" s="3">
        <v>3</v>
      </c>
      <c r="J19" s="3">
        <f t="shared" si="0"/>
        <v>18</v>
      </c>
      <c r="K19" s="6">
        <f t="shared" si="1"/>
        <v>6.25E-2</v>
      </c>
      <c r="L19" s="6">
        <v>2.4305555555555556E-2</v>
      </c>
      <c r="M19" s="7">
        <f t="shared" si="2"/>
        <v>8.6805555555555552E-2</v>
      </c>
      <c r="N19" s="23">
        <f t="shared" si="3"/>
        <v>3.2051282051282048</v>
      </c>
      <c r="O19" s="3">
        <v>8</v>
      </c>
    </row>
    <row r="20" spans="1:15" ht="18" customHeight="1">
      <c r="A20" s="3">
        <v>10</v>
      </c>
      <c r="B20" s="4" t="s">
        <v>100</v>
      </c>
      <c r="C20" s="8" t="s">
        <v>16</v>
      </c>
      <c r="D20" s="3">
        <v>10</v>
      </c>
      <c r="E20" s="3">
        <v>3</v>
      </c>
      <c r="F20" s="3">
        <v>0</v>
      </c>
      <c r="G20" s="3">
        <v>2</v>
      </c>
      <c r="H20" s="3">
        <v>4</v>
      </c>
      <c r="I20" s="3">
        <v>3</v>
      </c>
      <c r="J20" s="3">
        <f t="shared" si="0"/>
        <v>22</v>
      </c>
      <c r="K20" s="6">
        <f t="shared" si="1"/>
        <v>7.6388888888888881E-2</v>
      </c>
      <c r="L20" s="6">
        <v>2.361111111111111E-2</v>
      </c>
      <c r="M20" s="7">
        <f t="shared" si="2"/>
        <v>9.9999999999999992E-2</v>
      </c>
      <c r="N20" s="23">
        <f t="shared" si="3"/>
        <v>3.6923076923076921</v>
      </c>
      <c r="O20" s="3">
        <v>10</v>
      </c>
    </row>
    <row r="21" spans="1:15" ht="18" customHeight="1">
      <c r="A21" s="3">
        <v>11</v>
      </c>
      <c r="B21" s="4" t="s">
        <v>119</v>
      </c>
      <c r="C21" s="8" t="s">
        <v>58</v>
      </c>
      <c r="D21" s="3">
        <v>1</v>
      </c>
      <c r="E21" s="3">
        <v>10</v>
      </c>
      <c r="F21" s="3">
        <v>1</v>
      </c>
      <c r="G21" s="3">
        <v>0</v>
      </c>
      <c r="H21" s="3">
        <v>7</v>
      </c>
      <c r="I21" s="3">
        <v>3</v>
      </c>
      <c r="J21" s="3">
        <f t="shared" si="0"/>
        <v>22</v>
      </c>
      <c r="K21" s="6">
        <f t="shared" si="1"/>
        <v>7.6388888888888881E-2</v>
      </c>
      <c r="L21" s="6">
        <v>2.5694444444444447E-2</v>
      </c>
      <c r="M21" s="7">
        <f t="shared" si="2"/>
        <v>0.10208333333333333</v>
      </c>
      <c r="N21" s="23">
        <f t="shared" si="3"/>
        <v>3.7692307692307692</v>
      </c>
      <c r="O21" s="3">
        <v>11</v>
      </c>
    </row>
    <row r="22" spans="1:15" ht="18" customHeight="1">
      <c r="A22" s="3">
        <v>12</v>
      </c>
      <c r="B22" s="4" t="s">
        <v>107</v>
      </c>
      <c r="C22" s="8" t="s">
        <v>14</v>
      </c>
      <c r="D22" s="3">
        <v>10</v>
      </c>
      <c r="E22" s="3">
        <v>1</v>
      </c>
      <c r="F22" s="3">
        <v>0</v>
      </c>
      <c r="G22" s="3">
        <v>1</v>
      </c>
      <c r="H22" s="3">
        <v>10</v>
      </c>
      <c r="I22" s="3">
        <v>3</v>
      </c>
      <c r="J22" s="3">
        <f t="shared" si="0"/>
        <v>25</v>
      </c>
      <c r="K22" s="6">
        <f t="shared" si="1"/>
        <v>8.6805555555555552E-2</v>
      </c>
      <c r="L22" s="6">
        <v>2.361111111111111E-2</v>
      </c>
      <c r="M22" s="7">
        <f t="shared" si="2"/>
        <v>0.11041666666666666</v>
      </c>
      <c r="N22" s="23">
        <f t="shared" si="3"/>
        <v>4.0769230769230766</v>
      </c>
      <c r="O22" s="3">
        <v>12</v>
      </c>
    </row>
    <row r="23" spans="1:15" ht="18" customHeight="1">
      <c r="A23" s="3">
        <v>13</v>
      </c>
      <c r="B23" s="4" t="s">
        <v>15</v>
      </c>
      <c r="C23" s="8" t="s">
        <v>16</v>
      </c>
      <c r="D23" s="3">
        <v>10</v>
      </c>
      <c r="E23" s="3">
        <v>0</v>
      </c>
      <c r="F23" s="3">
        <v>0</v>
      </c>
      <c r="G23" s="3">
        <v>3</v>
      </c>
      <c r="H23" s="3">
        <v>10</v>
      </c>
      <c r="I23" s="3">
        <v>0</v>
      </c>
      <c r="J23" s="3">
        <f t="shared" si="0"/>
        <v>23</v>
      </c>
      <c r="K23" s="6">
        <f t="shared" si="1"/>
        <v>7.9861111111111105E-2</v>
      </c>
      <c r="L23" s="6">
        <v>3.125E-2</v>
      </c>
      <c r="M23" s="7">
        <f t="shared" si="2"/>
        <v>0.1111111111111111</v>
      </c>
      <c r="N23" s="23">
        <f t="shared" si="3"/>
        <v>4.1025641025641022</v>
      </c>
      <c r="O23" s="3">
        <v>13</v>
      </c>
    </row>
    <row r="24" spans="1:15" ht="18" customHeight="1">
      <c r="A24" s="3">
        <v>14</v>
      </c>
      <c r="B24" s="4" t="s">
        <v>102</v>
      </c>
      <c r="C24" s="8" t="s">
        <v>103</v>
      </c>
      <c r="D24" s="3">
        <v>10</v>
      </c>
      <c r="E24" s="3">
        <v>10</v>
      </c>
      <c r="F24" s="3">
        <v>0</v>
      </c>
      <c r="G24" s="3">
        <v>0</v>
      </c>
      <c r="H24" s="3">
        <v>3</v>
      </c>
      <c r="I24" s="3">
        <v>3</v>
      </c>
      <c r="J24" s="3">
        <f t="shared" si="0"/>
        <v>26</v>
      </c>
      <c r="K24" s="6">
        <f t="shared" si="1"/>
        <v>9.0277777777777776E-2</v>
      </c>
      <c r="L24" s="6">
        <v>2.7777777777777776E-2</v>
      </c>
      <c r="M24" s="7">
        <f t="shared" si="2"/>
        <v>0.11805555555555555</v>
      </c>
      <c r="N24" s="23">
        <f t="shared" si="3"/>
        <v>4.3589743589743586</v>
      </c>
      <c r="O24" s="3">
        <v>14</v>
      </c>
    </row>
    <row r="25" spans="1:15" ht="18" customHeight="1">
      <c r="A25" s="3">
        <v>15</v>
      </c>
      <c r="B25" s="4" t="s">
        <v>117</v>
      </c>
      <c r="C25" s="8" t="s">
        <v>58</v>
      </c>
      <c r="D25" s="3">
        <v>10</v>
      </c>
      <c r="E25" s="3">
        <v>3</v>
      </c>
      <c r="F25" s="3">
        <v>0</v>
      </c>
      <c r="G25" s="3">
        <v>1</v>
      </c>
      <c r="H25" s="3">
        <v>10</v>
      </c>
      <c r="I25" s="3">
        <v>3</v>
      </c>
      <c r="J25" s="3">
        <f t="shared" si="0"/>
        <v>27</v>
      </c>
      <c r="K25" s="6">
        <f t="shared" si="1"/>
        <v>9.375E-2</v>
      </c>
      <c r="L25" s="6">
        <v>3.0555555555555555E-2</v>
      </c>
      <c r="M25" s="7">
        <f t="shared" si="2"/>
        <v>0.12430555555555556</v>
      </c>
      <c r="N25" s="23">
        <f t="shared" si="3"/>
        <v>4.5897435897435894</v>
      </c>
      <c r="O25" s="3">
        <v>15</v>
      </c>
    </row>
    <row r="26" spans="1:15" ht="18" customHeight="1">
      <c r="A26" s="3">
        <v>16</v>
      </c>
      <c r="B26" s="4" t="s">
        <v>115</v>
      </c>
      <c r="C26" s="8" t="s">
        <v>110</v>
      </c>
      <c r="D26" s="3">
        <v>2</v>
      </c>
      <c r="E26" s="3">
        <v>10</v>
      </c>
      <c r="F26" s="3">
        <v>0</v>
      </c>
      <c r="G26" s="3">
        <v>2</v>
      </c>
      <c r="H26" s="3">
        <v>9</v>
      </c>
      <c r="I26" s="3">
        <v>5</v>
      </c>
      <c r="J26" s="3">
        <f t="shared" si="0"/>
        <v>28</v>
      </c>
      <c r="K26" s="6">
        <f t="shared" si="1"/>
        <v>9.722222222222221E-2</v>
      </c>
      <c r="L26" s="6">
        <v>3.3333333333333333E-2</v>
      </c>
      <c r="M26" s="7">
        <f t="shared" si="2"/>
        <v>0.13055555555555554</v>
      </c>
      <c r="N26" s="23">
        <f t="shared" si="3"/>
        <v>4.8205128205128194</v>
      </c>
      <c r="O26" s="3">
        <v>16</v>
      </c>
    </row>
    <row r="27" spans="1:15" ht="18" customHeight="1">
      <c r="A27" s="3">
        <v>17</v>
      </c>
      <c r="B27" s="8" t="s">
        <v>118</v>
      </c>
      <c r="C27" s="8" t="s">
        <v>58</v>
      </c>
      <c r="D27" s="9">
        <v>10</v>
      </c>
      <c r="E27" s="9">
        <v>8</v>
      </c>
      <c r="F27" s="9">
        <v>0</v>
      </c>
      <c r="G27" s="9">
        <v>0</v>
      </c>
      <c r="H27" s="9">
        <v>8</v>
      </c>
      <c r="I27" s="9">
        <v>5</v>
      </c>
      <c r="J27" s="3">
        <f t="shared" si="0"/>
        <v>31</v>
      </c>
      <c r="K27" s="10">
        <f t="shared" si="1"/>
        <v>0.10763888888888888</v>
      </c>
      <c r="L27" s="10">
        <v>2.9166666666666664E-2</v>
      </c>
      <c r="M27" s="11">
        <f t="shared" si="2"/>
        <v>0.13680555555555554</v>
      </c>
      <c r="N27" s="23">
        <f t="shared" si="3"/>
        <v>5.0512820512820502</v>
      </c>
      <c r="O27" s="3">
        <v>17</v>
      </c>
    </row>
    <row r="28" spans="1:15" ht="18" customHeight="1">
      <c r="A28" s="3">
        <v>18</v>
      </c>
      <c r="B28" s="8" t="s">
        <v>105</v>
      </c>
      <c r="C28" s="8" t="s">
        <v>23</v>
      </c>
      <c r="D28" s="9">
        <v>10</v>
      </c>
      <c r="E28" s="9">
        <v>4</v>
      </c>
      <c r="F28" s="9">
        <v>1</v>
      </c>
      <c r="G28" s="9">
        <v>1</v>
      </c>
      <c r="H28" s="9">
        <v>10</v>
      </c>
      <c r="I28" s="9">
        <v>5</v>
      </c>
      <c r="J28" s="3">
        <f t="shared" si="0"/>
        <v>31</v>
      </c>
      <c r="K28" s="10">
        <f t="shared" si="1"/>
        <v>0.10763888888888888</v>
      </c>
      <c r="L28" s="10">
        <v>3.125E-2</v>
      </c>
      <c r="M28" s="11">
        <f t="shared" si="2"/>
        <v>0.1388888888888889</v>
      </c>
      <c r="N28" s="23">
        <f t="shared" si="3"/>
        <v>5.1282051282051286</v>
      </c>
      <c r="O28" s="3">
        <v>18</v>
      </c>
    </row>
    <row r="29" spans="1:15" ht="18" customHeight="1">
      <c r="A29" s="3">
        <v>19</v>
      </c>
      <c r="B29" s="4" t="s">
        <v>111</v>
      </c>
      <c r="C29" s="8" t="s">
        <v>110</v>
      </c>
      <c r="D29" s="3">
        <v>10</v>
      </c>
      <c r="E29" s="3">
        <v>0</v>
      </c>
      <c r="F29" s="3">
        <v>10</v>
      </c>
      <c r="G29" s="3">
        <v>0</v>
      </c>
      <c r="H29" s="3">
        <v>10</v>
      </c>
      <c r="I29" s="3">
        <v>3</v>
      </c>
      <c r="J29" s="3">
        <f t="shared" si="0"/>
        <v>33</v>
      </c>
      <c r="K29" s="6">
        <f t="shared" si="1"/>
        <v>0.11458333333333333</v>
      </c>
      <c r="L29" s="6">
        <v>3.3333333333333333E-2</v>
      </c>
      <c r="M29" s="7">
        <f t="shared" si="2"/>
        <v>0.14791666666666667</v>
      </c>
      <c r="N29" s="23">
        <f t="shared" si="3"/>
        <v>5.4615384615384617</v>
      </c>
      <c r="O29" s="3">
        <v>19</v>
      </c>
    </row>
    <row r="30" spans="1:15" ht="18" customHeight="1">
      <c r="A30" s="3">
        <v>20</v>
      </c>
      <c r="B30" s="8" t="s">
        <v>101</v>
      </c>
      <c r="C30" s="8" t="s">
        <v>16</v>
      </c>
      <c r="D30" s="9">
        <v>10</v>
      </c>
      <c r="E30" s="9">
        <v>10</v>
      </c>
      <c r="F30" s="9">
        <v>1</v>
      </c>
      <c r="G30" s="9">
        <v>6</v>
      </c>
      <c r="H30" s="9">
        <v>5</v>
      </c>
      <c r="I30" s="9">
        <v>0</v>
      </c>
      <c r="J30" s="3">
        <f t="shared" si="0"/>
        <v>32</v>
      </c>
      <c r="K30" s="10">
        <f t="shared" si="1"/>
        <v>0.1111111111111111</v>
      </c>
      <c r="L30" s="10">
        <v>3.7499999999999999E-2</v>
      </c>
      <c r="M30" s="11">
        <f t="shared" si="2"/>
        <v>0.14861111111111111</v>
      </c>
      <c r="N30" s="23">
        <f t="shared" si="3"/>
        <v>5.4871794871794872</v>
      </c>
      <c r="O30" s="3">
        <v>20</v>
      </c>
    </row>
    <row r="31" spans="1:15" ht="18" customHeight="1">
      <c r="A31" s="3">
        <v>21</v>
      </c>
      <c r="B31" s="4" t="s">
        <v>26</v>
      </c>
      <c r="C31" s="8" t="s">
        <v>110</v>
      </c>
      <c r="D31" s="3">
        <v>10</v>
      </c>
      <c r="E31" s="3">
        <v>8</v>
      </c>
      <c r="F31" s="3">
        <v>0</v>
      </c>
      <c r="G31" s="3">
        <v>3</v>
      </c>
      <c r="H31" s="3">
        <v>10</v>
      </c>
      <c r="I31" s="3">
        <v>3</v>
      </c>
      <c r="J31" s="3">
        <f t="shared" si="0"/>
        <v>34</v>
      </c>
      <c r="K31" s="6">
        <f t="shared" si="1"/>
        <v>0.11805555555555555</v>
      </c>
      <c r="L31" s="6">
        <v>3.8194444444444441E-2</v>
      </c>
      <c r="M31" s="7">
        <f t="shared" si="2"/>
        <v>0.15625</v>
      </c>
      <c r="N31" s="23">
        <f t="shared" si="3"/>
        <v>5.7692307692307692</v>
      </c>
      <c r="O31" s="3">
        <v>21</v>
      </c>
    </row>
    <row r="32" spans="1:15" ht="18" customHeight="1">
      <c r="A32" s="3">
        <v>22</v>
      </c>
      <c r="B32" s="8" t="s">
        <v>120</v>
      </c>
      <c r="C32" s="8" t="s">
        <v>58</v>
      </c>
      <c r="D32" s="9">
        <v>10</v>
      </c>
      <c r="E32" s="9">
        <v>3</v>
      </c>
      <c r="F32" s="9">
        <v>10</v>
      </c>
      <c r="G32" s="9">
        <v>10</v>
      </c>
      <c r="H32" s="9">
        <v>10</v>
      </c>
      <c r="I32" s="9">
        <v>0</v>
      </c>
      <c r="J32" s="3">
        <f t="shared" si="0"/>
        <v>43</v>
      </c>
      <c r="K32" s="10">
        <f t="shared" si="1"/>
        <v>0.14930555555555555</v>
      </c>
      <c r="L32" s="10">
        <v>2.7777777777777776E-2</v>
      </c>
      <c r="M32" s="11">
        <f t="shared" si="2"/>
        <v>0.17708333333333331</v>
      </c>
      <c r="N32" s="23">
        <f t="shared" si="3"/>
        <v>6.5384615384615374</v>
      </c>
      <c r="O32" s="3">
        <v>22</v>
      </c>
    </row>
    <row r="33" spans="1:15" ht="18" customHeight="1">
      <c r="A33" s="3">
        <v>23</v>
      </c>
      <c r="B33" s="4" t="s">
        <v>108</v>
      </c>
      <c r="C33" s="8" t="s">
        <v>44</v>
      </c>
      <c r="D33" s="3">
        <v>10</v>
      </c>
      <c r="E33" s="3">
        <v>10</v>
      </c>
      <c r="F33" s="3">
        <v>10</v>
      </c>
      <c r="G33" s="3">
        <v>5</v>
      </c>
      <c r="H33" s="3">
        <v>10</v>
      </c>
      <c r="I33" s="3">
        <v>3</v>
      </c>
      <c r="J33" s="3">
        <f t="shared" si="0"/>
        <v>48</v>
      </c>
      <c r="K33" s="6">
        <f t="shared" si="1"/>
        <v>0.16666666666666666</v>
      </c>
      <c r="L33" s="6">
        <v>2.4999999999999998E-2</v>
      </c>
      <c r="M33" s="7">
        <f t="shared" si="2"/>
        <v>0.19166666666666665</v>
      </c>
      <c r="N33" s="23">
        <f t="shared" si="3"/>
        <v>7.0769230769230758</v>
      </c>
      <c r="O33" s="3">
        <v>23</v>
      </c>
    </row>
    <row r="34" spans="1:15" ht="18" customHeight="1">
      <c r="A34" s="3">
        <v>24</v>
      </c>
      <c r="B34" s="4" t="s">
        <v>114</v>
      </c>
      <c r="C34" s="8" t="s">
        <v>110</v>
      </c>
      <c r="D34" s="3">
        <v>10</v>
      </c>
      <c r="E34" s="3">
        <v>10</v>
      </c>
      <c r="F34" s="3">
        <v>4</v>
      </c>
      <c r="G34" s="3">
        <v>10</v>
      </c>
      <c r="H34" s="3">
        <v>10</v>
      </c>
      <c r="I34" s="3">
        <v>0</v>
      </c>
      <c r="J34" s="3">
        <f t="shared" si="0"/>
        <v>44</v>
      </c>
      <c r="K34" s="6">
        <f t="shared" si="1"/>
        <v>0.15277777777777776</v>
      </c>
      <c r="L34" s="6">
        <v>3.888888888888889E-2</v>
      </c>
      <c r="M34" s="7">
        <f t="shared" si="2"/>
        <v>0.19166666666666665</v>
      </c>
      <c r="N34" s="23">
        <f t="shared" si="3"/>
        <v>7.0769230769230758</v>
      </c>
      <c r="O34" s="3">
        <v>23</v>
      </c>
    </row>
    <row r="35" spans="1:15" ht="18" customHeight="1">
      <c r="A35" s="3">
        <v>25</v>
      </c>
      <c r="B35" s="4" t="s">
        <v>139</v>
      </c>
      <c r="C35" s="8" t="s">
        <v>140</v>
      </c>
      <c r="D35" s="3">
        <v>10</v>
      </c>
      <c r="E35" s="3">
        <v>10</v>
      </c>
      <c r="F35" s="3">
        <v>10</v>
      </c>
      <c r="G35" s="3">
        <v>7</v>
      </c>
      <c r="H35" s="3">
        <v>10</v>
      </c>
      <c r="I35" s="3">
        <v>0</v>
      </c>
      <c r="J35" s="3">
        <f t="shared" si="0"/>
        <v>47</v>
      </c>
      <c r="K35" s="6">
        <f t="shared" si="1"/>
        <v>0.16319444444444445</v>
      </c>
      <c r="L35" s="6">
        <v>5.2777777777777778E-2</v>
      </c>
      <c r="M35" s="7">
        <f t="shared" si="2"/>
        <v>0.21597222222222223</v>
      </c>
      <c r="N35" s="23">
        <f t="shared" si="3"/>
        <v>7.9743589743589745</v>
      </c>
      <c r="O35" s="3">
        <v>25</v>
      </c>
    </row>
    <row r="36" spans="1:15" ht="18" customHeight="1">
      <c r="A36" s="3">
        <v>26</v>
      </c>
      <c r="B36" s="4" t="s">
        <v>99</v>
      </c>
      <c r="C36" s="8" t="s">
        <v>17</v>
      </c>
      <c r="D36" s="3">
        <v>2</v>
      </c>
      <c r="E36" s="3">
        <v>10</v>
      </c>
      <c r="F36" s="3">
        <v>0</v>
      </c>
      <c r="G36" s="3">
        <v>10</v>
      </c>
      <c r="H36" s="3">
        <v>10</v>
      </c>
      <c r="I36" s="3">
        <v>3</v>
      </c>
      <c r="J36" s="3">
        <f t="shared" si="0"/>
        <v>35</v>
      </c>
      <c r="K36" s="6">
        <f t="shared" si="1"/>
        <v>0.12152777777777778</v>
      </c>
      <c r="L36" s="6">
        <v>2.0833333333333332E-2</v>
      </c>
      <c r="M36" s="7">
        <f t="shared" si="2"/>
        <v>0.1423611111111111</v>
      </c>
      <c r="N36" s="23">
        <f t="shared" si="3"/>
        <v>5.2564102564102564</v>
      </c>
      <c r="O36" s="3"/>
    </row>
    <row r="37" spans="1:15" ht="18" customHeight="1">
      <c r="B37" s="19" t="s">
        <v>70</v>
      </c>
      <c r="C37" s="74" t="s">
        <v>124</v>
      </c>
      <c r="D37" s="84"/>
      <c r="E37" s="84"/>
      <c r="F37" s="84"/>
    </row>
    <row r="38" spans="1:15" ht="18" customHeight="1">
      <c r="B38" s="19" t="s">
        <v>71</v>
      </c>
      <c r="C38" s="76" t="s">
        <v>125</v>
      </c>
      <c r="D38" s="75"/>
      <c r="E38" s="75"/>
      <c r="F38" s="75"/>
    </row>
    <row r="39" spans="1:15" ht="18" customHeight="1"/>
    <row r="40" spans="1:15" ht="18" customHeight="1"/>
    <row r="41" spans="1:15" ht="18" customHeight="1"/>
    <row r="42" spans="1:15" ht="18" customHeight="1"/>
    <row r="43" spans="1:15" ht="18" customHeight="1"/>
    <row r="44" spans="1:15" ht="18" customHeight="1"/>
  </sheetData>
  <sortState ref="A11:O36">
    <sortCondition ref="M11:M36"/>
  </sortState>
  <mergeCells count="17">
    <mergeCell ref="A1:P1"/>
    <mergeCell ref="A2:P2"/>
    <mergeCell ref="A3:P3"/>
    <mergeCell ref="O4:P4"/>
    <mergeCell ref="A5:Q5"/>
    <mergeCell ref="J9:J10"/>
    <mergeCell ref="L9:L10"/>
    <mergeCell ref="A6:Q6"/>
    <mergeCell ref="D37:F37"/>
    <mergeCell ref="D38:F38"/>
    <mergeCell ref="D9:I9"/>
    <mergeCell ref="A9:A10"/>
    <mergeCell ref="B9:B10"/>
    <mergeCell ref="C9:C10"/>
    <mergeCell ref="M9:M10"/>
    <mergeCell ref="O9:O10"/>
    <mergeCell ref="K9:K10"/>
  </mergeCells>
  <pageMargins left="0" right="0" top="0" bottom="0" header="0.31496062992125984" footer="0.31496062992125984"/>
  <pageSetup paperSize="9" orientation="landscape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28"/>
  <sheetViews>
    <sheetView topLeftCell="A7" workbookViewId="0">
      <selection activeCell="A7" sqref="A1:XFD1048576"/>
    </sheetView>
  </sheetViews>
  <sheetFormatPr defaultRowHeight="15"/>
  <cols>
    <col min="1" max="1" width="10.140625" style="19" customWidth="1"/>
    <col min="2" max="2" width="21.5703125" style="19" customWidth="1"/>
    <col min="3" max="3" width="23.140625" style="19" customWidth="1"/>
    <col min="4" max="6" width="9.140625" style="19" hidden="1" customWidth="1"/>
    <col min="7" max="8" width="9.140625" style="19"/>
    <col min="9" max="9" width="16.140625" style="19" customWidth="1"/>
    <col min="10" max="16384" width="9.140625" style="19"/>
  </cols>
  <sheetData>
    <row r="1" spans="1:14" ht="32.25" customHeight="1">
      <c r="A1" s="63" t="s">
        <v>67</v>
      </c>
      <c r="B1" s="63"/>
      <c r="C1" s="63"/>
      <c r="D1" s="63"/>
      <c r="E1" s="63"/>
      <c r="F1" s="63"/>
      <c r="G1" s="63"/>
      <c r="H1" s="63"/>
      <c r="I1" s="63"/>
      <c r="J1" s="29"/>
      <c r="K1" s="29"/>
      <c r="L1" s="29"/>
      <c r="M1" s="18"/>
    </row>
    <row r="2" spans="1:14" ht="15.75">
      <c r="A2" s="56" t="s">
        <v>86</v>
      </c>
      <c r="B2" s="56"/>
      <c r="C2" s="56"/>
      <c r="D2" s="56"/>
      <c r="E2" s="56"/>
      <c r="F2" s="56"/>
      <c r="G2" s="56"/>
      <c r="H2" s="56"/>
      <c r="I2" s="56"/>
      <c r="J2" s="28"/>
      <c r="K2" s="28"/>
      <c r="L2" s="28"/>
      <c r="M2" s="18"/>
    </row>
    <row r="3" spans="1:14" ht="15.75">
      <c r="A3" s="18"/>
      <c r="B3" s="18"/>
      <c r="C3" s="18"/>
      <c r="D3" s="18"/>
      <c r="E3" s="18"/>
      <c r="F3" s="18"/>
      <c r="G3" s="18"/>
      <c r="H3" s="57" t="s">
        <v>123</v>
      </c>
      <c r="I3" s="57"/>
      <c r="J3" s="30"/>
      <c r="K3" s="30"/>
      <c r="L3" s="30"/>
      <c r="M3" s="18"/>
    </row>
    <row r="4" spans="1:14" ht="28.5" customHeight="1">
      <c r="A4" s="46" t="s">
        <v>96</v>
      </c>
      <c r="B4" s="46"/>
      <c r="C4" s="46"/>
      <c r="D4" s="46"/>
      <c r="E4" s="46"/>
      <c r="F4" s="46"/>
      <c r="G4" s="46"/>
      <c r="H4" s="46"/>
      <c r="I4" s="46"/>
      <c r="J4" s="27"/>
      <c r="K4" s="27"/>
      <c r="L4" s="27"/>
      <c r="M4" s="27"/>
      <c r="N4" s="20">
        <v>5.7870370370370366E-5</v>
      </c>
    </row>
    <row r="5" spans="1:14" hidden="1"/>
    <row r="6" spans="1:14" hidden="1">
      <c r="F6" s="59">
        <v>3.472222222222222E-3</v>
      </c>
    </row>
    <row r="7" spans="1:14">
      <c r="B7" s="60" t="s">
        <v>93</v>
      </c>
      <c r="C7" s="60"/>
      <c r="D7" s="60"/>
      <c r="E7" s="60"/>
      <c r="F7" s="59"/>
    </row>
    <row r="8" spans="1:14" hidden="1"/>
    <row r="9" spans="1:14" hidden="1">
      <c r="F9" s="59">
        <v>3.472222222222222E-3</v>
      </c>
    </row>
    <row r="10" spans="1:14" ht="62.25" customHeight="1">
      <c r="A10" s="51" t="s">
        <v>0</v>
      </c>
      <c r="B10" s="51" t="s">
        <v>1</v>
      </c>
      <c r="C10" s="51" t="s">
        <v>2</v>
      </c>
      <c r="D10" s="38" t="s">
        <v>8</v>
      </c>
      <c r="E10" s="38" t="s">
        <v>9</v>
      </c>
      <c r="F10" s="38" t="s">
        <v>10</v>
      </c>
      <c r="G10" s="42" t="s">
        <v>11</v>
      </c>
      <c r="H10" s="44" t="s">
        <v>95</v>
      </c>
      <c r="I10" s="40" t="s">
        <v>12</v>
      </c>
    </row>
    <row r="11" spans="1:14" ht="3.75" customHeight="1">
      <c r="A11" s="52"/>
      <c r="B11" s="52"/>
      <c r="C11" s="52"/>
      <c r="D11" s="39"/>
      <c r="E11" s="39"/>
      <c r="F11" s="39"/>
      <c r="G11" s="43"/>
      <c r="H11" s="45"/>
      <c r="I11" s="41"/>
    </row>
    <row r="12" spans="1:14" ht="18" customHeight="1">
      <c r="A12" s="3">
        <v>1</v>
      </c>
      <c r="B12" s="8" t="s">
        <v>33</v>
      </c>
      <c r="C12" s="8" t="s">
        <v>22</v>
      </c>
      <c r="D12" s="9">
        <v>0</v>
      </c>
      <c r="E12" s="10">
        <f>D12*$F$9</f>
        <v>0</v>
      </c>
      <c r="F12" s="15">
        <v>2.9166666666666664E-2</v>
      </c>
      <c r="G12" s="11">
        <f>E12+F12</f>
        <v>2.9166666666666664E-2</v>
      </c>
      <c r="H12" s="24">
        <f>G12/$G$12</f>
        <v>1</v>
      </c>
      <c r="I12" s="5" t="s">
        <v>126</v>
      </c>
    </row>
    <row r="13" spans="1:14" ht="18" customHeight="1">
      <c r="A13" s="3">
        <v>2</v>
      </c>
      <c r="B13" s="8" t="s">
        <v>31</v>
      </c>
      <c r="C13" s="8" t="s">
        <v>136</v>
      </c>
      <c r="D13" s="9">
        <v>0</v>
      </c>
      <c r="E13" s="10">
        <f t="shared" ref="E13:E26" si="0">D13*$F$9</f>
        <v>0</v>
      </c>
      <c r="F13" s="14">
        <v>3.4722222222222224E-2</v>
      </c>
      <c r="G13" s="11">
        <f>E13+F13</f>
        <v>3.4722222222222224E-2</v>
      </c>
      <c r="H13" s="24">
        <f t="shared" ref="H13:H26" si="1">G13/$G$12</f>
        <v>1.1904761904761907</v>
      </c>
      <c r="I13" s="5" t="s">
        <v>127</v>
      </c>
    </row>
    <row r="14" spans="1:14" ht="18" customHeight="1">
      <c r="A14" s="3">
        <v>3</v>
      </c>
      <c r="B14" s="8" t="s">
        <v>142</v>
      </c>
      <c r="C14" s="8" t="s">
        <v>140</v>
      </c>
      <c r="D14" s="9">
        <v>0</v>
      </c>
      <c r="E14" s="10">
        <f t="shared" si="0"/>
        <v>0</v>
      </c>
      <c r="F14" s="15">
        <v>3.7499999999999999E-2</v>
      </c>
      <c r="G14" s="11">
        <f>E14+F14</f>
        <v>3.7499999999999999E-2</v>
      </c>
      <c r="H14" s="24">
        <f t="shared" si="1"/>
        <v>1.2857142857142858</v>
      </c>
      <c r="I14" s="12" t="s">
        <v>128</v>
      </c>
    </row>
    <row r="15" spans="1:14" ht="18" customHeight="1">
      <c r="A15" s="3">
        <v>4</v>
      </c>
      <c r="B15" s="8" t="s">
        <v>135</v>
      </c>
      <c r="C15" s="8" t="s">
        <v>136</v>
      </c>
      <c r="D15" s="9">
        <v>0</v>
      </c>
      <c r="E15" s="10">
        <f t="shared" si="0"/>
        <v>0</v>
      </c>
      <c r="F15" s="14">
        <v>3.8194444444444441E-2</v>
      </c>
      <c r="G15" s="11">
        <f>E15+F15</f>
        <v>3.8194444444444441E-2</v>
      </c>
      <c r="H15" s="24">
        <f t="shared" si="1"/>
        <v>1.3095238095238095</v>
      </c>
      <c r="I15" s="3">
        <v>4</v>
      </c>
    </row>
    <row r="16" spans="1:14" ht="18" customHeight="1">
      <c r="A16" s="3">
        <v>5</v>
      </c>
      <c r="B16" s="8" t="s">
        <v>133</v>
      </c>
      <c r="C16" s="8" t="s">
        <v>23</v>
      </c>
      <c r="D16" s="9">
        <v>0</v>
      </c>
      <c r="E16" s="10">
        <f t="shared" si="0"/>
        <v>0</v>
      </c>
      <c r="F16" s="15">
        <v>3.888888888888889E-2</v>
      </c>
      <c r="G16" s="11">
        <f>E16+F16</f>
        <v>3.888888888888889E-2</v>
      </c>
      <c r="H16" s="24">
        <f t="shared" si="1"/>
        <v>1.3333333333333335</v>
      </c>
      <c r="I16" s="3">
        <v>5</v>
      </c>
    </row>
    <row r="17" spans="1:9" ht="18" customHeight="1">
      <c r="A17" s="3">
        <v>6</v>
      </c>
      <c r="B17" s="8" t="s">
        <v>137</v>
      </c>
      <c r="C17" s="8" t="s">
        <v>58</v>
      </c>
      <c r="D17" s="9">
        <v>0</v>
      </c>
      <c r="E17" s="10">
        <f t="shared" si="0"/>
        <v>0</v>
      </c>
      <c r="F17" s="15">
        <v>4.027777777777778E-2</v>
      </c>
      <c r="G17" s="11">
        <f>E17+F17</f>
        <v>4.027777777777778E-2</v>
      </c>
      <c r="H17" s="24">
        <f t="shared" si="1"/>
        <v>1.3809523809523812</v>
      </c>
      <c r="I17" s="3">
        <v>6</v>
      </c>
    </row>
    <row r="18" spans="1:9" ht="18" customHeight="1">
      <c r="A18" s="3">
        <v>7</v>
      </c>
      <c r="B18" s="8" t="s">
        <v>131</v>
      </c>
      <c r="C18" s="8" t="s">
        <v>17</v>
      </c>
      <c r="D18" s="9">
        <v>0</v>
      </c>
      <c r="E18" s="10">
        <f t="shared" si="0"/>
        <v>0</v>
      </c>
      <c r="F18" s="14">
        <v>4.1666666666666664E-2</v>
      </c>
      <c r="G18" s="11">
        <f>E18+F18</f>
        <v>4.1666666666666664E-2</v>
      </c>
      <c r="H18" s="24">
        <f t="shared" si="1"/>
        <v>1.4285714285714286</v>
      </c>
      <c r="I18" s="3">
        <v>7</v>
      </c>
    </row>
    <row r="19" spans="1:9" ht="18" customHeight="1">
      <c r="A19" s="3">
        <v>8</v>
      </c>
      <c r="B19" s="8" t="s">
        <v>134</v>
      </c>
      <c r="C19" s="8" t="s">
        <v>14</v>
      </c>
      <c r="D19" s="9">
        <v>0</v>
      </c>
      <c r="E19" s="10">
        <f t="shared" si="0"/>
        <v>0</v>
      </c>
      <c r="F19" s="14">
        <v>4.1666666666666664E-2</v>
      </c>
      <c r="G19" s="11">
        <f>E19+F19</f>
        <v>4.1666666666666664E-2</v>
      </c>
      <c r="H19" s="24">
        <f t="shared" si="1"/>
        <v>1.4285714285714286</v>
      </c>
      <c r="I19" s="3">
        <v>7</v>
      </c>
    </row>
    <row r="20" spans="1:9" ht="18" customHeight="1">
      <c r="A20" s="3">
        <v>9</v>
      </c>
      <c r="B20" s="8" t="s">
        <v>132</v>
      </c>
      <c r="C20" s="8" t="s">
        <v>16</v>
      </c>
      <c r="D20" s="9">
        <v>0</v>
      </c>
      <c r="E20" s="10">
        <f t="shared" si="0"/>
        <v>0</v>
      </c>
      <c r="F20" s="14">
        <v>4.2361111111111106E-2</v>
      </c>
      <c r="G20" s="11">
        <f>E20+F20</f>
        <v>4.2361111111111106E-2</v>
      </c>
      <c r="H20" s="24">
        <f t="shared" si="1"/>
        <v>1.4523809523809523</v>
      </c>
      <c r="I20" s="3">
        <v>9</v>
      </c>
    </row>
    <row r="21" spans="1:9" ht="18" customHeight="1">
      <c r="A21" s="3">
        <v>10</v>
      </c>
      <c r="B21" s="8" t="s">
        <v>130</v>
      </c>
      <c r="C21" s="8" t="s">
        <v>17</v>
      </c>
      <c r="D21" s="9">
        <v>0</v>
      </c>
      <c r="E21" s="10">
        <f t="shared" si="0"/>
        <v>0</v>
      </c>
      <c r="F21" s="14">
        <v>4.2361111111111106E-2</v>
      </c>
      <c r="G21" s="11">
        <f>E21+F21</f>
        <v>4.2361111111111106E-2</v>
      </c>
      <c r="H21" s="24">
        <f t="shared" si="1"/>
        <v>1.4523809523809523</v>
      </c>
      <c r="I21" s="3">
        <v>9</v>
      </c>
    </row>
    <row r="22" spans="1:9" ht="18" customHeight="1">
      <c r="A22" s="3">
        <v>11</v>
      </c>
      <c r="B22" s="8" t="s">
        <v>141</v>
      </c>
      <c r="C22" s="8" t="s">
        <v>140</v>
      </c>
      <c r="D22" s="9">
        <v>0</v>
      </c>
      <c r="E22" s="10">
        <f t="shared" si="0"/>
        <v>0</v>
      </c>
      <c r="F22" s="15">
        <v>4.5138888888888888E-2</v>
      </c>
      <c r="G22" s="11">
        <f>E22+F22</f>
        <v>4.5138888888888888E-2</v>
      </c>
      <c r="H22" s="24">
        <f t="shared" si="1"/>
        <v>1.5476190476190477</v>
      </c>
      <c r="I22" s="9">
        <v>11</v>
      </c>
    </row>
    <row r="23" spans="1:9" ht="18" customHeight="1">
      <c r="A23" s="3">
        <v>12</v>
      </c>
      <c r="B23" s="8" t="s">
        <v>202</v>
      </c>
      <c r="C23" s="8" t="s">
        <v>103</v>
      </c>
      <c r="D23" s="9">
        <v>0</v>
      </c>
      <c r="E23" s="10">
        <f t="shared" si="0"/>
        <v>0</v>
      </c>
      <c r="F23" s="11">
        <v>5.1388888888888894E-2</v>
      </c>
      <c r="G23" s="11">
        <v>5.1388888888888894E-2</v>
      </c>
      <c r="H23" s="24">
        <f t="shared" si="1"/>
        <v>1.7619047619047623</v>
      </c>
      <c r="I23" s="9">
        <v>12</v>
      </c>
    </row>
    <row r="24" spans="1:9" ht="18" customHeight="1">
      <c r="A24" s="3">
        <v>13</v>
      </c>
      <c r="B24" s="4" t="s">
        <v>29</v>
      </c>
      <c r="C24" s="8" t="s">
        <v>14</v>
      </c>
      <c r="D24" s="9">
        <v>0</v>
      </c>
      <c r="E24" s="10">
        <f t="shared" si="0"/>
        <v>0</v>
      </c>
      <c r="F24" s="15">
        <v>5.347222222222222E-2</v>
      </c>
      <c r="G24" s="11">
        <f>E24+F24</f>
        <v>5.347222222222222E-2</v>
      </c>
      <c r="H24" s="24">
        <f t="shared" si="1"/>
        <v>1.8333333333333335</v>
      </c>
      <c r="I24" s="9">
        <v>13</v>
      </c>
    </row>
    <row r="25" spans="1:9" ht="18" customHeight="1">
      <c r="A25" s="3">
        <v>14</v>
      </c>
      <c r="B25" s="8" t="s">
        <v>129</v>
      </c>
      <c r="C25" s="8" t="s">
        <v>17</v>
      </c>
      <c r="D25" s="9">
        <v>0</v>
      </c>
      <c r="E25" s="10">
        <f t="shared" si="0"/>
        <v>0</v>
      </c>
      <c r="F25" s="14">
        <v>5.4166666666666669E-2</v>
      </c>
      <c r="G25" s="11">
        <f>E25+F25</f>
        <v>5.4166666666666669E-2</v>
      </c>
      <c r="H25" s="24">
        <f t="shared" si="1"/>
        <v>1.8571428571428574</v>
      </c>
      <c r="I25" s="3">
        <v>14</v>
      </c>
    </row>
    <row r="26" spans="1:9">
      <c r="A26" s="3">
        <v>15</v>
      </c>
      <c r="B26" s="8" t="s">
        <v>201</v>
      </c>
      <c r="C26" s="8" t="s">
        <v>16</v>
      </c>
      <c r="D26" s="9">
        <v>0</v>
      </c>
      <c r="E26" s="10">
        <f t="shared" si="0"/>
        <v>0</v>
      </c>
      <c r="F26" s="61">
        <v>6.5277777777777782E-2</v>
      </c>
      <c r="G26" s="11">
        <f>E26+F26</f>
        <v>6.5277777777777782E-2</v>
      </c>
      <c r="H26" s="24">
        <f t="shared" si="1"/>
        <v>2.2380952380952386</v>
      </c>
      <c r="I26" s="62">
        <v>15</v>
      </c>
    </row>
    <row r="27" spans="1:9" ht="15.75">
      <c r="B27" s="19" t="s">
        <v>70</v>
      </c>
      <c r="C27" s="21" t="s">
        <v>124</v>
      </c>
      <c r="D27" s="47"/>
      <c r="E27" s="47"/>
      <c r="F27" s="47"/>
    </row>
    <row r="28" spans="1:9" ht="15.75">
      <c r="B28" s="19" t="s">
        <v>71</v>
      </c>
      <c r="C28" s="22" t="s">
        <v>125</v>
      </c>
      <c r="D28" s="47"/>
      <c r="E28" s="47"/>
      <c r="F28" s="47"/>
    </row>
  </sheetData>
  <sortState ref="A13:I26">
    <sortCondition ref="G13:G26"/>
  </sortState>
  <mergeCells count="11">
    <mergeCell ref="D27:F27"/>
    <mergeCell ref="D28:F28"/>
    <mergeCell ref="H3:I3"/>
    <mergeCell ref="A4:I4"/>
    <mergeCell ref="H10:H11"/>
    <mergeCell ref="A10:A11"/>
    <mergeCell ref="B10:B11"/>
    <mergeCell ref="C10:C11"/>
    <mergeCell ref="B7:E7"/>
    <mergeCell ref="A1:I1"/>
    <mergeCell ref="A2:I2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36"/>
  <sheetViews>
    <sheetView workbookViewId="0">
      <selection sqref="A1:XFD1048576"/>
    </sheetView>
  </sheetViews>
  <sheetFormatPr defaultRowHeight="15"/>
  <cols>
    <col min="1" max="1" width="9" style="19" customWidth="1"/>
    <col min="2" max="2" width="25.85546875" style="19" customWidth="1"/>
    <col min="3" max="3" width="24.7109375" style="19" customWidth="1"/>
    <col min="4" max="4" width="9.140625" style="19" hidden="1" customWidth="1"/>
    <col min="5" max="5" width="10.5703125" style="19" hidden="1" customWidth="1"/>
    <col min="6" max="6" width="9.140625" style="65" hidden="1" customWidth="1"/>
    <col min="7" max="8" width="9.140625" style="19"/>
    <col min="9" max="9" width="9.140625" style="65"/>
    <col min="10" max="16384" width="9.140625" style="19"/>
  </cols>
  <sheetData>
    <row r="1" spans="1:15" s="19" customFormat="1" ht="35.25" customHeight="1">
      <c r="A1" s="67" t="s">
        <v>67</v>
      </c>
      <c r="B1" s="67"/>
      <c r="C1" s="67"/>
      <c r="D1" s="67"/>
      <c r="E1" s="67"/>
      <c r="F1" s="67"/>
      <c r="G1" s="67"/>
      <c r="H1" s="67"/>
      <c r="I1" s="67"/>
      <c r="J1" s="68"/>
      <c r="K1" s="68"/>
      <c r="L1" s="68"/>
      <c r="M1" s="68"/>
      <c r="N1" s="65"/>
    </row>
    <row r="2" spans="1:15" s="19" customFormat="1">
      <c r="A2" s="68"/>
      <c r="B2" s="69" t="s">
        <v>87</v>
      </c>
      <c r="C2" s="69"/>
      <c r="D2" s="69"/>
      <c r="E2" s="69"/>
      <c r="F2" s="69"/>
      <c r="G2" s="69"/>
      <c r="H2" s="69"/>
      <c r="I2" s="70"/>
      <c r="J2" s="68"/>
      <c r="K2" s="68"/>
      <c r="L2" s="68"/>
      <c r="M2" s="68"/>
      <c r="N2" s="65"/>
    </row>
    <row r="3" spans="1:15" s="19" customFormat="1">
      <c r="A3" s="68"/>
      <c r="B3" s="69" t="s">
        <v>69</v>
      </c>
      <c r="C3" s="69"/>
      <c r="D3" s="69"/>
      <c r="E3" s="69"/>
      <c r="F3" s="69"/>
      <c r="G3" s="69"/>
      <c r="H3" s="69"/>
      <c r="I3" s="70"/>
      <c r="J3" s="68"/>
      <c r="K3" s="68"/>
      <c r="L3" s="68"/>
      <c r="M3" s="68"/>
      <c r="N3" s="65"/>
    </row>
    <row r="4" spans="1:15" s="19" customFormat="1">
      <c r="A4" s="65"/>
      <c r="B4" s="65"/>
      <c r="C4" s="65"/>
      <c r="D4" s="65"/>
      <c r="E4" s="65"/>
      <c r="F4" s="65"/>
      <c r="G4" s="65"/>
      <c r="H4" s="71" t="s">
        <v>123</v>
      </c>
      <c r="I4" s="71"/>
      <c r="J4" s="65"/>
      <c r="K4" s="65"/>
      <c r="L4" s="71"/>
      <c r="M4" s="71"/>
      <c r="N4" s="65"/>
    </row>
    <row r="5" spans="1:15" s="19" customFormat="1">
      <c r="A5" s="72" t="s">
        <v>82</v>
      </c>
      <c r="B5" s="72"/>
      <c r="C5" s="72"/>
      <c r="D5" s="72"/>
      <c r="E5" s="72"/>
      <c r="F5" s="72"/>
      <c r="G5" s="72"/>
      <c r="H5" s="72"/>
      <c r="I5" s="72"/>
      <c r="J5" s="73"/>
      <c r="K5" s="73"/>
      <c r="L5" s="73"/>
      <c r="M5" s="73"/>
      <c r="N5" s="73"/>
      <c r="O5" s="20">
        <v>5.7870370370370366E-5</v>
      </c>
    </row>
    <row r="6" spans="1:15" s="19" customFormat="1">
      <c r="A6" s="73"/>
      <c r="B6" s="73"/>
      <c r="C6" s="72" t="s">
        <v>36</v>
      </c>
      <c r="D6" s="72"/>
      <c r="E6" s="72"/>
      <c r="F6" s="70"/>
      <c r="G6" s="73"/>
      <c r="H6" s="73"/>
      <c r="I6" s="70"/>
      <c r="J6" s="73"/>
      <c r="K6" s="73"/>
      <c r="L6" s="73"/>
      <c r="M6" s="73"/>
      <c r="N6" s="73"/>
    </row>
    <row r="7" spans="1:15" s="19" customFormat="1" ht="21" hidden="1" customHeight="1">
      <c r="A7" s="19" t="s">
        <v>39</v>
      </c>
      <c r="B7" s="19" t="s">
        <v>66</v>
      </c>
      <c r="F7" s="65"/>
      <c r="I7" s="65"/>
    </row>
    <row r="8" spans="1:15" s="19" customFormat="1" hidden="1">
      <c r="F8" s="65"/>
      <c r="I8" s="66">
        <v>3.472222222222222E-3</v>
      </c>
    </row>
    <row r="9" spans="1:15" s="19" customFormat="1" ht="57.75" customHeight="1">
      <c r="A9" s="51" t="s">
        <v>0</v>
      </c>
      <c r="B9" s="51" t="s">
        <v>1</v>
      </c>
      <c r="C9" s="40" t="s">
        <v>2</v>
      </c>
      <c r="D9" s="38" t="s">
        <v>8</v>
      </c>
      <c r="E9" s="38" t="s">
        <v>9</v>
      </c>
      <c r="F9" s="38" t="s">
        <v>10</v>
      </c>
      <c r="G9" s="42" t="s">
        <v>11</v>
      </c>
      <c r="H9" s="44" t="s">
        <v>95</v>
      </c>
      <c r="I9" s="40" t="s">
        <v>12</v>
      </c>
    </row>
    <row r="10" spans="1:15" s="19" customFormat="1" ht="8.25" customHeight="1">
      <c r="A10" s="52"/>
      <c r="B10" s="52"/>
      <c r="C10" s="41"/>
      <c r="D10" s="39"/>
      <c r="E10" s="39"/>
      <c r="F10" s="39"/>
      <c r="G10" s="43"/>
      <c r="H10" s="45"/>
      <c r="I10" s="41"/>
    </row>
    <row r="11" spans="1:15" s="19" customFormat="1" ht="18" customHeight="1">
      <c r="A11" s="9">
        <v>1</v>
      </c>
      <c r="B11" s="8" t="s">
        <v>42</v>
      </c>
      <c r="C11" s="8" t="s">
        <v>22</v>
      </c>
      <c r="D11" s="9">
        <v>0</v>
      </c>
      <c r="E11" s="10">
        <f>D11*$I$8</f>
        <v>0</v>
      </c>
      <c r="F11" s="10">
        <v>2.4999999999999998E-2</v>
      </c>
      <c r="G11" s="13">
        <f>E11+F11</f>
        <v>2.4999999999999998E-2</v>
      </c>
      <c r="H11" s="25">
        <f>G11/$G$11</f>
        <v>1</v>
      </c>
      <c r="I11" s="12" t="s">
        <v>126</v>
      </c>
    </row>
    <row r="12" spans="1:15" s="19" customFormat="1" ht="18" customHeight="1">
      <c r="A12" s="9">
        <v>2</v>
      </c>
      <c r="B12" s="8" t="s">
        <v>152</v>
      </c>
      <c r="C12" s="8" t="s">
        <v>44</v>
      </c>
      <c r="D12" s="9">
        <v>0</v>
      </c>
      <c r="E12" s="10">
        <f>D12*$I$8</f>
        <v>0</v>
      </c>
      <c r="F12" s="10">
        <v>2.7083333333333334E-2</v>
      </c>
      <c r="G12" s="13">
        <f>E12+F12</f>
        <v>2.7083333333333334E-2</v>
      </c>
      <c r="H12" s="25">
        <f>G12/$G$11</f>
        <v>1.0833333333333335</v>
      </c>
      <c r="I12" s="12" t="s">
        <v>127</v>
      </c>
    </row>
    <row r="13" spans="1:15" s="19" customFormat="1" ht="18" customHeight="1">
      <c r="A13" s="9">
        <v>3</v>
      </c>
      <c r="B13" s="8" t="s">
        <v>146</v>
      </c>
      <c r="C13" s="8" t="s">
        <v>22</v>
      </c>
      <c r="D13" s="9">
        <v>0</v>
      </c>
      <c r="E13" s="10">
        <f>D13*$I$8</f>
        <v>0</v>
      </c>
      <c r="F13" s="10">
        <v>2.7083333333333334E-2</v>
      </c>
      <c r="G13" s="13">
        <f>E13+F13</f>
        <v>2.7083333333333334E-2</v>
      </c>
      <c r="H13" s="25">
        <f>G13/$G$11</f>
        <v>1.0833333333333335</v>
      </c>
      <c r="I13" s="12" t="s">
        <v>127</v>
      </c>
    </row>
    <row r="14" spans="1:15" s="19" customFormat="1" ht="18" customHeight="1">
      <c r="A14" s="9">
        <v>4</v>
      </c>
      <c r="B14" s="8" t="s">
        <v>27</v>
      </c>
      <c r="C14" s="8" t="s">
        <v>149</v>
      </c>
      <c r="D14" s="9">
        <v>0</v>
      </c>
      <c r="E14" s="10">
        <f>D14*$I$8</f>
        <v>0</v>
      </c>
      <c r="F14" s="10">
        <v>2.7777777777777776E-2</v>
      </c>
      <c r="G14" s="13">
        <f>E14+F14</f>
        <v>2.7777777777777776E-2</v>
      </c>
      <c r="H14" s="25">
        <f>G14/$G$11</f>
        <v>1.1111111111111112</v>
      </c>
      <c r="I14" s="9">
        <v>4</v>
      </c>
    </row>
    <row r="15" spans="1:15" s="19" customFormat="1" ht="18" customHeight="1">
      <c r="A15" s="9">
        <v>5</v>
      </c>
      <c r="B15" s="8" t="s">
        <v>157</v>
      </c>
      <c r="C15" s="8" t="s">
        <v>14</v>
      </c>
      <c r="D15" s="9">
        <v>0</v>
      </c>
      <c r="E15" s="10">
        <f>D15*$I$8</f>
        <v>0</v>
      </c>
      <c r="F15" s="10">
        <v>2.9861111111111113E-2</v>
      </c>
      <c r="G15" s="13">
        <f>E15+F15</f>
        <v>2.9861111111111113E-2</v>
      </c>
      <c r="H15" s="25">
        <f>G15/$G$11</f>
        <v>1.1944444444444446</v>
      </c>
      <c r="I15" s="9">
        <v>5</v>
      </c>
    </row>
    <row r="16" spans="1:15" s="19" customFormat="1" ht="18" customHeight="1">
      <c r="A16" s="9">
        <v>6</v>
      </c>
      <c r="B16" s="8" t="s">
        <v>18</v>
      </c>
      <c r="C16" s="8" t="s">
        <v>149</v>
      </c>
      <c r="D16" s="9">
        <v>0</v>
      </c>
      <c r="E16" s="10">
        <f>D16*$I$8</f>
        <v>0</v>
      </c>
      <c r="F16" s="10">
        <v>2.9861111111111113E-2</v>
      </c>
      <c r="G16" s="13">
        <f>E16+F16</f>
        <v>2.9861111111111113E-2</v>
      </c>
      <c r="H16" s="25">
        <f>G16/$G$11</f>
        <v>1.1944444444444446</v>
      </c>
      <c r="I16" s="9">
        <v>5</v>
      </c>
    </row>
    <row r="17" spans="1:9" s="19" customFormat="1" ht="18" customHeight="1">
      <c r="A17" s="9">
        <v>7</v>
      </c>
      <c r="B17" s="8" t="s">
        <v>151</v>
      </c>
      <c r="C17" s="8" t="s">
        <v>44</v>
      </c>
      <c r="D17" s="9">
        <v>0</v>
      </c>
      <c r="E17" s="10">
        <f>D17*$I$8</f>
        <v>0</v>
      </c>
      <c r="F17" s="10">
        <v>3.0555555555555555E-2</v>
      </c>
      <c r="G17" s="13">
        <f>E17+F17</f>
        <v>3.0555555555555555E-2</v>
      </c>
      <c r="H17" s="25">
        <f>G17/$G$11</f>
        <v>1.2222222222222223</v>
      </c>
      <c r="I17" s="9">
        <v>7</v>
      </c>
    </row>
    <row r="18" spans="1:9" s="19" customFormat="1" ht="18" customHeight="1">
      <c r="A18" s="9">
        <v>8</v>
      </c>
      <c r="B18" s="8" t="s">
        <v>20</v>
      </c>
      <c r="C18" s="8" t="s">
        <v>149</v>
      </c>
      <c r="D18" s="9">
        <v>0</v>
      </c>
      <c r="E18" s="10">
        <f>D18*$I$8</f>
        <v>0</v>
      </c>
      <c r="F18" s="10">
        <v>3.0555555555555555E-2</v>
      </c>
      <c r="G18" s="13">
        <f>E18+F18</f>
        <v>3.0555555555555555E-2</v>
      </c>
      <c r="H18" s="25">
        <f>G18/$G$11</f>
        <v>1.2222222222222223</v>
      </c>
      <c r="I18" s="9">
        <v>7</v>
      </c>
    </row>
    <row r="19" spans="1:9" s="19" customFormat="1" ht="18" customHeight="1">
      <c r="A19" s="9">
        <v>9</v>
      </c>
      <c r="B19" s="4" t="s">
        <v>13</v>
      </c>
      <c r="C19" s="8" t="s">
        <v>14</v>
      </c>
      <c r="D19" s="9">
        <v>0</v>
      </c>
      <c r="E19" s="10">
        <f>D19*$I$8</f>
        <v>0</v>
      </c>
      <c r="F19" s="10">
        <v>3.125E-2</v>
      </c>
      <c r="G19" s="13">
        <f>E19+F19</f>
        <v>3.125E-2</v>
      </c>
      <c r="H19" s="25">
        <f>G19/$G$11</f>
        <v>1.25</v>
      </c>
      <c r="I19" s="9">
        <v>9</v>
      </c>
    </row>
    <row r="20" spans="1:9" s="19" customFormat="1" ht="18" customHeight="1">
      <c r="A20" s="9">
        <v>10</v>
      </c>
      <c r="B20" s="8" t="s">
        <v>19</v>
      </c>
      <c r="C20" s="8" t="s">
        <v>149</v>
      </c>
      <c r="D20" s="9">
        <v>0</v>
      </c>
      <c r="E20" s="10">
        <f>D20*$I$8</f>
        <v>0</v>
      </c>
      <c r="F20" s="10">
        <v>3.125E-2</v>
      </c>
      <c r="G20" s="13">
        <f>E20+F20</f>
        <v>3.125E-2</v>
      </c>
      <c r="H20" s="25">
        <f>G20/$G$11</f>
        <v>1.25</v>
      </c>
      <c r="I20" s="9">
        <v>9</v>
      </c>
    </row>
    <row r="21" spans="1:9" s="19" customFormat="1" ht="18" customHeight="1">
      <c r="A21" s="9">
        <v>11</v>
      </c>
      <c r="B21" s="8" t="s">
        <v>24</v>
      </c>
      <c r="C21" s="8" t="s">
        <v>149</v>
      </c>
      <c r="D21" s="9">
        <v>0</v>
      </c>
      <c r="E21" s="10">
        <f>D21*$I$8</f>
        <v>0</v>
      </c>
      <c r="F21" s="10">
        <v>3.125E-2</v>
      </c>
      <c r="G21" s="13">
        <f>E21+F21</f>
        <v>3.125E-2</v>
      </c>
      <c r="H21" s="25">
        <f>G21/$G$11</f>
        <v>1.25</v>
      </c>
      <c r="I21" s="9">
        <v>9</v>
      </c>
    </row>
    <row r="22" spans="1:9" s="19" customFormat="1" ht="18" customHeight="1">
      <c r="A22" s="9">
        <v>12</v>
      </c>
      <c r="B22" s="8" t="s">
        <v>150</v>
      </c>
      <c r="C22" s="8" t="s">
        <v>149</v>
      </c>
      <c r="D22" s="9">
        <v>0</v>
      </c>
      <c r="E22" s="10">
        <f>D22*$I$8</f>
        <v>0</v>
      </c>
      <c r="F22" s="10">
        <v>3.2638888888888891E-2</v>
      </c>
      <c r="G22" s="13">
        <f>E22+F22</f>
        <v>3.2638888888888891E-2</v>
      </c>
      <c r="H22" s="25">
        <f>G22/$G$11</f>
        <v>1.3055555555555558</v>
      </c>
      <c r="I22" s="9">
        <v>12</v>
      </c>
    </row>
    <row r="23" spans="1:9" s="19" customFormat="1" ht="18" customHeight="1">
      <c r="A23" s="9">
        <v>13</v>
      </c>
      <c r="B23" s="8" t="s">
        <v>156</v>
      </c>
      <c r="C23" s="8" t="s">
        <v>16</v>
      </c>
      <c r="D23" s="9">
        <v>0</v>
      </c>
      <c r="E23" s="10">
        <f>D23*$I$8</f>
        <v>0</v>
      </c>
      <c r="F23" s="10">
        <v>3.3333333333333333E-2</v>
      </c>
      <c r="G23" s="13">
        <f>E23+F23</f>
        <v>3.3333333333333333E-2</v>
      </c>
      <c r="H23" s="25">
        <f>G23/$G$11</f>
        <v>1.3333333333333335</v>
      </c>
      <c r="I23" s="9">
        <v>13</v>
      </c>
    </row>
    <row r="24" spans="1:9" s="19" customFormat="1" ht="18" customHeight="1">
      <c r="A24" s="9">
        <v>14</v>
      </c>
      <c r="B24" s="8" t="s">
        <v>148</v>
      </c>
      <c r="C24" s="8" t="s">
        <v>103</v>
      </c>
      <c r="D24" s="9">
        <v>0</v>
      </c>
      <c r="E24" s="10">
        <f>D24*$I$8</f>
        <v>0</v>
      </c>
      <c r="F24" s="10">
        <v>3.4027777777777775E-2</v>
      </c>
      <c r="G24" s="13">
        <f>E24+F24</f>
        <v>3.4027777777777775E-2</v>
      </c>
      <c r="H24" s="25">
        <f>G24/$G$11</f>
        <v>1.3611111111111112</v>
      </c>
      <c r="I24" s="9">
        <v>14</v>
      </c>
    </row>
    <row r="25" spans="1:9" s="19" customFormat="1" ht="18" customHeight="1">
      <c r="A25" s="9">
        <v>15</v>
      </c>
      <c r="B25" s="8" t="s">
        <v>145</v>
      </c>
      <c r="C25" s="8" t="s">
        <v>17</v>
      </c>
      <c r="D25" s="9">
        <v>0</v>
      </c>
      <c r="E25" s="10">
        <f>D25*$I$8</f>
        <v>0</v>
      </c>
      <c r="F25" s="10">
        <v>3.4027777777777775E-2</v>
      </c>
      <c r="G25" s="13">
        <f>E25+F25</f>
        <v>3.4027777777777775E-2</v>
      </c>
      <c r="H25" s="25">
        <f>G25/$G$11</f>
        <v>1.3611111111111112</v>
      </c>
      <c r="I25" s="9">
        <v>14</v>
      </c>
    </row>
    <row r="26" spans="1:9" s="19" customFormat="1" ht="18" customHeight="1">
      <c r="A26" s="9">
        <v>16</v>
      </c>
      <c r="B26" s="8" t="s">
        <v>153</v>
      </c>
      <c r="C26" s="8" t="s">
        <v>44</v>
      </c>
      <c r="D26" s="9">
        <v>0</v>
      </c>
      <c r="E26" s="10">
        <f>D26*$I$8</f>
        <v>0</v>
      </c>
      <c r="F26" s="10">
        <v>3.4722222222222224E-2</v>
      </c>
      <c r="G26" s="13">
        <f>E26+F26</f>
        <v>3.4722222222222224E-2</v>
      </c>
      <c r="H26" s="25">
        <f>G26/$G$11</f>
        <v>1.3888888888888891</v>
      </c>
      <c r="I26" s="9">
        <v>16</v>
      </c>
    </row>
    <row r="27" spans="1:9" s="19" customFormat="1" ht="18" customHeight="1">
      <c r="A27" s="9">
        <v>17</v>
      </c>
      <c r="B27" s="8" t="s">
        <v>28</v>
      </c>
      <c r="C27" s="8" t="s">
        <v>22</v>
      </c>
      <c r="D27" s="9">
        <v>0</v>
      </c>
      <c r="E27" s="10">
        <f>D27*$I$8</f>
        <v>0</v>
      </c>
      <c r="F27" s="10">
        <v>3.4722222222222224E-2</v>
      </c>
      <c r="G27" s="13">
        <f>E27+F27</f>
        <v>3.4722222222222224E-2</v>
      </c>
      <c r="H27" s="25">
        <f>G27/$G$11</f>
        <v>1.3888888888888891</v>
      </c>
      <c r="I27" s="9">
        <v>16</v>
      </c>
    </row>
    <row r="28" spans="1:9" s="19" customFormat="1" ht="18" customHeight="1">
      <c r="A28" s="9">
        <v>18</v>
      </c>
      <c r="B28" s="8" t="s">
        <v>155</v>
      </c>
      <c r="C28" s="8" t="s">
        <v>58</v>
      </c>
      <c r="D28" s="9">
        <v>0</v>
      </c>
      <c r="E28" s="10">
        <f>D28*$I$8</f>
        <v>0</v>
      </c>
      <c r="F28" s="10">
        <v>3.4722222222222224E-2</v>
      </c>
      <c r="G28" s="13">
        <f>E28+F28</f>
        <v>3.4722222222222224E-2</v>
      </c>
      <c r="H28" s="25">
        <f>G28/$G$11</f>
        <v>1.3888888888888891</v>
      </c>
      <c r="I28" s="9">
        <v>16</v>
      </c>
    </row>
    <row r="29" spans="1:9" s="19" customFormat="1" ht="18" customHeight="1">
      <c r="A29" s="9">
        <v>19</v>
      </c>
      <c r="B29" s="8" t="s">
        <v>143</v>
      </c>
      <c r="C29" s="8" t="s">
        <v>17</v>
      </c>
      <c r="D29" s="9">
        <v>0</v>
      </c>
      <c r="E29" s="10">
        <f>D29*$I$8</f>
        <v>0</v>
      </c>
      <c r="F29" s="10">
        <v>3.5416666666666666E-2</v>
      </c>
      <c r="G29" s="13">
        <f>E29+F29</f>
        <v>3.5416666666666666E-2</v>
      </c>
      <c r="H29" s="25">
        <f>G29/$G$11</f>
        <v>1.4166666666666667</v>
      </c>
      <c r="I29" s="3">
        <v>19</v>
      </c>
    </row>
    <row r="30" spans="1:9" s="19" customFormat="1" ht="18" customHeight="1">
      <c r="A30" s="9">
        <v>20</v>
      </c>
      <c r="B30" s="8" t="s">
        <v>21</v>
      </c>
      <c r="C30" s="8" t="s">
        <v>149</v>
      </c>
      <c r="D30" s="9">
        <v>0</v>
      </c>
      <c r="E30" s="10">
        <f>D30*$I$8</f>
        <v>0</v>
      </c>
      <c r="F30" s="10">
        <v>3.6111111111111115E-2</v>
      </c>
      <c r="G30" s="13">
        <f>E30+F30</f>
        <v>3.6111111111111115E-2</v>
      </c>
      <c r="H30" s="25">
        <f>G30/$G$11</f>
        <v>1.4444444444444446</v>
      </c>
      <c r="I30" s="3">
        <v>20</v>
      </c>
    </row>
    <row r="31" spans="1:9" s="19" customFormat="1" ht="18" customHeight="1">
      <c r="A31" s="9">
        <v>21</v>
      </c>
      <c r="B31" s="8" t="s">
        <v>147</v>
      </c>
      <c r="C31" s="8" t="s">
        <v>22</v>
      </c>
      <c r="D31" s="9">
        <v>0</v>
      </c>
      <c r="E31" s="10">
        <f>D31*$I$8</f>
        <v>0</v>
      </c>
      <c r="F31" s="10">
        <v>3.6805555555555557E-2</v>
      </c>
      <c r="G31" s="13">
        <f>E31+F31</f>
        <v>3.6805555555555557E-2</v>
      </c>
      <c r="H31" s="25">
        <f>G31/$G$11</f>
        <v>1.4722222222222223</v>
      </c>
      <c r="I31" s="9">
        <v>21</v>
      </c>
    </row>
    <row r="32" spans="1:9" s="19" customFormat="1" ht="18" customHeight="1">
      <c r="A32" s="9">
        <v>22</v>
      </c>
      <c r="B32" s="8" t="s">
        <v>154</v>
      </c>
      <c r="C32" s="8" t="s">
        <v>58</v>
      </c>
      <c r="D32" s="9">
        <v>0</v>
      </c>
      <c r="E32" s="10">
        <f>D32*$I$8</f>
        <v>0</v>
      </c>
      <c r="F32" s="10">
        <v>3.888888888888889E-2</v>
      </c>
      <c r="G32" s="13">
        <f>E32+F32</f>
        <v>3.888888888888889E-2</v>
      </c>
      <c r="H32" s="25">
        <f>G32/$G$11</f>
        <v>1.5555555555555558</v>
      </c>
      <c r="I32" s="9">
        <v>22</v>
      </c>
    </row>
    <row r="33" spans="1:9" s="19" customFormat="1" ht="18" customHeight="1">
      <c r="A33" s="9">
        <v>23</v>
      </c>
      <c r="B33" s="8" t="s">
        <v>144</v>
      </c>
      <c r="C33" s="8" t="s">
        <v>17</v>
      </c>
      <c r="D33" s="9">
        <v>0</v>
      </c>
      <c r="E33" s="10">
        <f>D33*$I$8</f>
        <v>0</v>
      </c>
      <c r="F33" s="10">
        <v>3.888888888888889E-2</v>
      </c>
      <c r="G33" s="13">
        <f>E33+F33</f>
        <v>3.888888888888889E-2</v>
      </c>
      <c r="H33" s="25">
        <f>G33/$G$11</f>
        <v>1.5555555555555558</v>
      </c>
      <c r="I33" s="3">
        <v>22</v>
      </c>
    </row>
    <row r="34" spans="1:9" s="19" customFormat="1" ht="18" customHeight="1">
      <c r="A34" s="9">
        <v>24</v>
      </c>
      <c r="B34" s="8" t="s">
        <v>25</v>
      </c>
      <c r="C34" s="8" t="s">
        <v>103</v>
      </c>
      <c r="D34" s="9">
        <v>0</v>
      </c>
      <c r="E34" s="10">
        <f>D34*$I$8</f>
        <v>0</v>
      </c>
      <c r="F34" s="10">
        <v>4.1666666666666664E-2</v>
      </c>
      <c r="G34" s="13">
        <f>E34+F34</f>
        <v>4.1666666666666664E-2</v>
      </c>
      <c r="H34" s="25">
        <f>G34/$G$11</f>
        <v>1.6666666666666667</v>
      </c>
      <c r="I34" s="9">
        <v>24</v>
      </c>
    </row>
    <row r="35" spans="1:9" s="19" customFormat="1">
      <c r="B35" s="19" t="s">
        <v>70</v>
      </c>
      <c r="C35" s="74" t="s">
        <v>124</v>
      </c>
      <c r="D35" s="75"/>
      <c r="E35" s="75"/>
      <c r="F35" s="75"/>
    </row>
    <row r="36" spans="1:9" s="19" customFormat="1">
      <c r="B36" s="19" t="s">
        <v>71</v>
      </c>
      <c r="C36" s="76" t="s">
        <v>125</v>
      </c>
      <c r="D36" s="75"/>
      <c r="E36" s="75"/>
      <c r="F36" s="75"/>
    </row>
  </sheetData>
  <sortState ref="A11:I34">
    <sortCondition ref="G11:G34"/>
  </sortState>
  <mergeCells count="12">
    <mergeCell ref="D36:F36"/>
    <mergeCell ref="L4:M4"/>
    <mergeCell ref="A9:A10"/>
    <mergeCell ref="B9:B10"/>
    <mergeCell ref="H9:H10"/>
    <mergeCell ref="A5:I5"/>
    <mergeCell ref="D35:F35"/>
    <mergeCell ref="B2:H2"/>
    <mergeCell ref="B3:H3"/>
    <mergeCell ref="C6:E6"/>
    <mergeCell ref="H4:I4"/>
    <mergeCell ref="A1:I1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26"/>
  <sheetViews>
    <sheetView workbookViewId="0">
      <selection activeCell="K20" sqref="K20"/>
    </sheetView>
  </sheetViews>
  <sheetFormatPr defaultRowHeight="15"/>
  <cols>
    <col min="1" max="1" width="4.28515625" style="19" customWidth="1"/>
    <col min="2" max="2" width="21.42578125" style="19" customWidth="1"/>
    <col min="3" max="3" width="23.5703125" style="19" customWidth="1"/>
    <col min="4" max="6" width="0" style="19" hidden="1" customWidth="1"/>
    <col min="7" max="16384" width="9.140625" style="19"/>
  </cols>
  <sheetData>
    <row r="1" spans="1:15" ht="37.5" customHeight="1">
      <c r="A1" s="77" t="s">
        <v>67</v>
      </c>
      <c r="B1" s="77"/>
      <c r="C1" s="77"/>
      <c r="D1" s="77"/>
      <c r="E1" s="77"/>
      <c r="F1" s="77"/>
      <c r="G1" s="77"/>
      <c r="H1" s="77"/>
      <c r="I1" s="77"/>
      <c r="J1" s="68"/>
      <c r="K1" s="68"/>
      <c r="L1" s="68"/>
      <c r="M1" s="68"/>
      <c r="N1" s="65"/>
    </row>
    <row r="2" spans="1:15">
      <c r="A2" s="68"/>
      <c r="B2" s="69" t="s">
        <v>88</v>
      </c>
      <c r="C2" s="69"/>
      <c r="D2" s="69"/>
      <c r="E2" s="69"/>
      <c r="F2" s="69"/>
      <c r="G2" s="69"/>
      <c r="H2" s="69"/>
      <c r="I2" s="69"/>
      <c r="J2" s="68"/>
      <c r="K2" s="68"/>
      <c r="L2" s="68"/>
      <c r="M2" s="68"/>
      <c r="N2" s="65"/>
    </row>
    <row r="3" spans="1:15">
      <c r="A3" s="69" t="s">
        <v>69</v>
      </c>
      <c r="B3" s="69"/>
      <c r="C3" s="69"/>
      <c r="D3" s="69"/>
      <c r="E3" s="69"/>
      <c r="F3" s="69"/>
      <c r="G3" s="69"/>
      <c r="H3" s="69"/>
      <c r="I3" s="69"/>
      <c r="J3" s="68"/>
      <c r="K3" s="68"/>
      <c r="L3" s="68"/>
      <c r="M3" s="68"/>
      <c r="N3" s="65"/>
    </row>
    <row r="4" spans="1:15">
      <c r="A4" s="65"/>
      <c r="B4" s="65"/>
      <c r="C4" s="65"/>
      <c r="D4" s="65"/>
      <c r="E4" s="65"/>
      <c r="F4" s="65"/>
      <c r="G4" s="65"/>
      <c r="H4" s="71" t="s">
        <v>123</v>
      </c>
      <c r="I4" s="71"/>
      <c r="J4" s="65"/>
      <c r="K4" s="65"/>
      <c r="L4" s="78"/>
      <c r="M4" s="78"/>
      <c r="N4" s="65"/>
    </row>
    <row r="5" spans="1:15">
      <c r="A5" s="72" t="s">
        <v>82</v>
      </c>
      <c r="B5" s="72"/>
      <c r="C5" s="72"/>
      <c r="D5" s="72"/>
      <c r="E5" s="72"/>
      <c r="F5" s="72"/>
      <c r="G5" s="72"/>
      <c r="H5" s="72"/>
      <c r="I5" s="72"/>
      <c r="J5" s="73"/>
      <c r="K5" s="73"/>
      <c r="L5" s="73"/>
      <c r="M5" s="73"/>
      <c r="N5" s="73"/>
      <c r="O5" s="20">
        <v>5.7870370370370366E-5</v>
      </c>
    </row>
    <row r="6" spans="1:15">
      <c r="A6" s="73"/>
      <c r="B6" s="72" t="s">
        <v>73</v>
      </c>
      <c r="C6" s="72"/>
      <c r="D6" s="72"/>
      <c r="E6" s="72"/>
      <c r="F6" s="72"/>
      <c r="G6" s="72"/>
      <c r="H6" s="73"/>
      <c r="I6" s="73"/>
      <c r="J6" s="73"/>
      <c r="K6" s="73"/>
      <c r="L6" s="73"/>
      <c r="M6" s="73"/>
      <c r="N6" s="73"/>
    </row>
    <row r="7" spans="1:15" ht="15.75" hidden="1" customHeight="1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5"/>
    </row>
    <row r="8" spans="1:15" ht="15.75" hidden="1" customHeight="1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5"/>
    </row>
    <row r="9" spans="1:15" ht="15.75" hidden="1" customHeight="1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5"/>
    </row>
    <row r="10" spans="1:15" ht="15.75" hidden="1" customHeight="1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78"/>
      <c r="M10" s="78"/>
      <c r="N10" s="65"/>
    </row>
    <row r="11" spans="1:15" ht="15.75" hidden="1" customHeight="1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20"/>
    </row>
    <row r="12" spans="1:15" ht="15.75" hidden="1" customHeight="1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15" ht="15" hidden="1" customHeight="1">
      <c r="A13" s="19" t="s">
        <v>66</v>
      </c>
    </row>
    <row r="14" spans="1:15" ht="15" hidden="1" customHeight="1">
      <c r="G14" s="59">
        <v>3.472222222222222E-3</v>
      </c>
      <c r="H14" s="59"/>
    </row>
    <row r="15" spans="1:15" ht="56.25" customHeight="1">
      <c r="A15" s="31" t="s">
        <v>0</v>
      </c>
      <c r="B15" s="31" t="s">
        <v>1</v>
      </c>
      <c r="C15" s="31" t="s">
        <v>2</v>
      </c>
      <c r="D15" s="38" t="s">
        <v>8</v>
      </c>
      <c r="E15" s="38" t="s">
        <v>9</v>
      </c>
      <c r="F15" s="38" t="s">
        <v>10</v>
      </c>
      <c r="G15" s="42" t="s">
        <v>11</v>
      </c>
      <c r="H15" s="32" t="s">
        <v>95</v>
      </c>
      <c r="I15" s="40" t="s">
        <v>12</v>
      </c>
    </row>
    <row r="16" spans="1:15" ht="4.5" hidden="1" customHeight="1">
      <c r="A16" s="33"/>
      <c r="B16" s="33"/>
      <c r="C16" s="33"/>
      <c r="D16" s="39"/>
      <c r="E16" s="39"/>
      <c r="F16" s="39"/>
      <c r="G16" s="43"/>
      <c r="H16" s="34"/>
      <c r="I16" s="41"/>
    </row>
    <row r="17" spans="1:9" ht="18" customHeight="1">
      <c r="A17" s="3">
        <v>1</v>
      </c>
      <c r="B17" s="8" t="s">
        <v>34</v>
      </c>
      <c r="C17" s="8" t="s">
        <v>136</v>
      </c>
      <c r="D17" s="16">
        <v>0</v>
      </c>
      <c r="E17" s="10">
        <f>D17*$G$14</f>
        <v>0</v>
      </c>
      <c r="F17" s="14">
        <v>2.8472222222222222E-2</v>
      </c>
      <c r="G17" s="13">
        <f>E17+F17</f>
        <v>2.8472222222222222E-2</v>
      </c>
      <c r="H17" s="25">
        <f>G17/$G$17</f>
        <v>1</v>
      </c>
      <c r="I17" s="5" t="s">
        <v>126</v>
      </c>
    </row>
    <row r="18" spans="1:9" ht="18" customHeight="1">
      <c r="A18" s="3">
        <v>2</v>
      </c>
      <c r="B18" s="8" t="s">
        <v>32</v>
      </c>
      <c r="C18" s="8" t="s">
        <v>136</v>
      </c>
      <c r="D18" s="16">
        <v>0</v>
      </c>
      <c r="E18" s="10">
        <f>D18*$G$14</f>
        <v>0</v>
      </c>
      <c r="F18" s="14">
        <v>3.0555555555555555E-2</v>
      </c>
      <c r="G18" s="13">
        <f>E18+F18</f>
        <v>3.0555555555555555E-2</v>
      </c>
      <c r="H18" s="25">
        <f>G18/$G$17</f>
        <v>1.0731707317073171</v>
      </c>
      <c r="I18" s="12" t="s">
        <v>127</v>
      </c>
    </row>
    <row r="19" spans="1:9" ht="18" customHeight="1">
      <c r="A19" s="3">
        <v>3</v>
      </c>
      <c r="B19" s="8" t="s">
        <v>159</v>
      </c>
      <c r="C19" s="8" t="s">
        <v>17</v>
      </c>
      <c r="D19" s="16">
        <v>0</v>
      </c>
      <c r="E19" s="10">
        <f>D19*$G$14</f>
        <v>0</v>
      </c>
      <c r="F19" s="14">
        <v>3.6805555555555557E-2</v>
      </c>
      <c r="G19" s="13">
        <f>E19+F19</f>
        <v>3.6805555555555557E-2</v>
      </c>
      <c r="H19" s="25">
        <f>G19/$G$17</f>
        <v>1.2926829268292683</v>
      </c>
      <c r="I19" s="12" t="s">
        <v>128</v>
      </c>
    </row>
    <row r="20" spans="1:9" ht="18" customHeight="1">
      <c r="A20" s="3">
        <v>4</v>
      </c>
      <c r="B20" s="8" t="s">
        <v>49</v>
      </c>
      <c r="C20" s="8" t="s">
        <v>23</v>
      </c>
      <c r="D20" s="16">
        <v>0</v>
      </c>
      <c r="E20" s="10">
        <f>D20*$G$14</f>
        <v>0</v>
      </c>
      <c r="F20" s="14">
        <v>3.6805555555555557E-2</v>
      </c>
      <c r="G20" s="13">
        <f>E20+F20</f>
        <v>3.6805555555555557E-2</v>
      </c>
      <c r="H20" s="25">
        <f>G20/$G$17</f>
        <v>1.2926829268292683</v>
      </c>
      <c r="I20" s="5" t="s">
        <v>128</v>
      </c>
    </row>
    <row r="21" spans="1:9" ht="18" customHeight="1">
      <c r="A21" s="3">
        <v>5</v>
      </c>
      <c r="B21" s="4" t="s">
        <v>160</v>
      </c>
      <c r="C21" s="8" t="s">
        <v>161</v>
      </c>
      <c r="D21" s="16">
        <v>0</v>
      </c>
      <c r="E21" s="10">
        <f>D21*$G$14</f>
        <v>0</v>
      </c>
      <c r="F21" s="15">
        <v>3.888888888888889E-2</v>
      </c>
      <c r="G21" s="13">
        <f>E21+F21</f>
        <v>3.888888888888889E-2</v>
      </c>
      <c r="H21" s="25">
        <f>G21/$G$17</f>
        <v>1.3658536585365855</v>
      </c>
      <c r="I21" s="9">
        <v>5</v>
      </c>
    </row>
    <row r="22" spans="1:9" ht="18" customHeight="1">
      <c r="A22" s="3">
        <v>6</v>
      </c>
      <c r="B22" s="8" t="s">
        <v>162</v>
      </c>
      <c r="C22" s="8" t="s">
        <v>161</v>
      </c>
      <c r="D22" s="16">
        <v>0</v>
      </c>
      <c r="E22" s="10">
        <f>D22*$G$14</f>
        <v>0</v>
      </c>
      <c r="F22" s="14">
        <v>3.9583333333333331E-2</v>
      </c>
      <c r="G22" s="13">
        <f>E22+F22</f>
        <v>3.9583333333333331E-2</v>
      </c>
      <c r="H22" s="25">
        <f>G22/$G$17</f>
        <v>1.3902439024390243</v>
      </c>
      <c r="I22" s="9">
        <v>6</v>
      </c>
    </row>
    <row r="23" spans="1:9" ht="18" customHeight="1">
      <c r="A23" s="3">
        <v>7</v>
      </c>
      <c r="B23" s="8" t="s">
        <v>163</v>
      </c>
      <c r="C23" s="8" t="s">
        <v>161</v>
      </c>
      <c r="D23" s="16">
        <v>0</v>
      </c>
      <c r="E23" s="10">
        <f>D23*$G$14</f>
        <v>0</v>
      </c>
      <c r="F23" s="14">
        <v>3.9583333333333331E-2</v>
      </c>
      <c r="G23" s="13">
        <f>E23+F23</f>
        <v>3.9583333333333331E-2</v>
      </c>
      <c r="H23" s="25">
        <f>G23/$G$17</f>
        <v>1.3902439024390243</v>
      </c>
      <c r="I23" s="3">
        <v>6</v>
      </c>
    </row>
    <row r="24" spans="1:9" ht="18" customHeight="1">
      <c r="A24" s="3">
        <v>8</v>
      </c>
      <c r="B24" s="8" t="s">
        <v>164</v>
      </c>
      <c r="C24" s="8" t="s">
        <v>44</v>
      </c>
      <c r="D24" s="64">
        <v>0</v>
      </c>
      <c r="E24" s="10">
        <f>D24*$G$14</f>
        <v>0</v>
      </c>
      <c r="F24" s="14">
        <v>4.1666666666666664E-2</v>
      </c>
      <c r="G24" s="13">
        <f>E24+F24</f>
        <v>4.1666666666666664E-2</v>
      </c>
      <c r="H24" s="25">
        <f>G24/$G$17</f>
        <v>1.4634146341463414</v>
      </c>
      <c r="I24" s="3">
        <v>8</v>
      </c>
    </row>
    <row r="25" spans="1:9">
      <c r="B25" s="19" t="s">
        <v>70</v>
      </c>
      <c r="C25" s="74" t="s">
        <v>124</v>
      </c>
      <c r="D25" s="75"/>
      <c r="E25" s="75"/>
      <c r="F25" s="75"/>
    </row>
    <row r="26" spans="1:9">
      <c r="B26" s="19" t="s">
        <v>71</v>
      </c>
      <c r="C26" s="76" t="s">
        <v>125</v>
      </c>
      <c r="D26" s="75"/>
      <c r="E26" s="75"/>
      <c r="F26" s="75"/>
    </row>
  </sheetData>
  <sortState ref="A17:I24">
    <sortCondition ref="G17:G24"/>
  </sortState>
  <mergeCells count="8">
    <mergeCell ref="B2:I2"/>
    <mergeCell ref="B6:G6"/>
    <mergeCell ref="H4:I4"/>
    <mergeCell ref="A5:I5"/>
    <mergeCell ref="A1:I1"/>
    <mergeCell ref="D25:F25"/>
    <mergeCell ref="D26:F26"/>
    <mergeCell ref="A3:I3"/>
  </mergeCells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26"/>
  <sheetViews>
    <sheetView workbookViewId="0">
      <selection activeCell="A13" sqref="A13:XFD24"/>
    </sheetView>
  </sheetViews>
  <sheetFormatPr defaultRowHeight="15"/>
  <cols>
    <col min="1" max="1" width="6.28515625" style="19" customWidth="1"/>
    <col min="2" max="2" width="20.140625" style="19" customWidth="1"/>
    <col min="3" max="3" width="18" style="19" customWidth="1"/>
    <col min="4" max="6" width="0" style="19" hidden="1" customWidth="1"/>
    <col min="7" max="16384" width="9.140625" style="19"/>
  </cols>
  <sheetData>
    <row r="1" spans="1:15" ht="39" customHeight="1">
      <c r="A1" s="77" t="s">
        <v>67</v>
      </c>
      <c r="B1" s="77"/>
      <c r="C1" s="77"/>
      <c r="D1" s="77"/>
      <c r="E1" s="77"/>
      <c r="F1" s="77"/>
      <c r="G1" s="77"/>
      <c r="H1" s="77"/>
      <c r="I1" s="77"/>
      <c r="J1" s="68"/>
      <c r="K1" s="68"/>
      <c r="L1" s="68"/>
      <c r="M1" s="68"/>
      <c r="N1" s="65"/>
    </row>
    <row r="2" spans="1:15">
      <c r="A2" s="68"/>
      <c r="B2" s="69" t="s">
        <v>89</v>
      </c>
      <c r="C2" s="69"/>
      <c r="D2" s="69"/>
      <c r="E2" s="69"/>
      <c r="F2" s="69"/>
      <c r="G2" s="69"/>
      <c r="H2" s="69"/>
      <c r="I2" s="68"/>
      <c r="J2" s="68"/>
      <c r="K2" s="68"/>
      <c r="L2" s="68"/>
      <c r="M2" s="68"/>
      <c r="N2" s="65"/>
    </row>
    <row r="3" spans="1:15">
      <c r="A3" s="69" t="s">
        <v>69</v>
      </c>
      <c r="B3" s="69"/>
      <c r="C3" s="69"/>
      <c r="D3" s="69"/>
      <c r="E3" s="69"/>
      <c r="F3" s="69"/>
      <c r="G3" s="69"/>
      <c r="H3" s="69"/>
      <c r="I3" s="69"/>
      <c r="J3" s="68"/>
      <c r="K3" s="68"/>
      <c r="L3" s="68"/>
      <c r="M3" s="68"/>
      <c r="N3" s="65"/>
    </row>
    <row r="4" spans="1:15">
      <c r="A4" s="65"/>
      <c r="B4" s="65"/>
      <c r="C4" s="65"/>
      <c r="D4" s="65"/>
      <c r="E4" s="65"/>
      <c r="F4" s="65"/>
      <c r="G4" s="65"/>
      <c r="H4" s="65"/>
      <c r="I4" s="78" t="s">
        <v>123</v>
      </c>
      <c r="J4" s="78"/>
      <c r="K4" s="65"/>
      <c r="L4" s="78"/>
      <c r="M4" s="78"/>
      <c r="N4" s="65"/>
    </row>
    <row r="5" spans="1:15" ht="28.5" customHeight="1">
      <c r="A5" s="73"/>
      <c r="B5" s="72" t="s">
        <v>83</v>
      </c>
      <c r="C5" s="72"/>
      <c r="D5" s="72"/>
      <c r="E5" s="72"/>
      <c r="F5" s="72"/>
      <c r="G5" s="72"/>
      <c r="H5" s="73"/>
      <c r="I5" s="73"/>
      <c r="J5" s="73"/>
      <c r="K5" s="73"/>
      <c r="L5" s="73"/>
      <c r="M5" s="73"/>
      <c r="N5" s="73"/>
      <c r="O5" s="20">
        <v>5.7870370370370366E-5</v>
      </c>
    </row>
    <row r="6" spans="1:15" ht="15" hidden="1" customHeight="1">
      <c r="A6" s="19" t="s">
        <v>66</v>
      </c>
    </row>
    <row r="7" spans="1:15" ht="15" hidden="1" customHeight="1">
      <c r="G7" s="59">
        <v>3.472222222222222E-3</v>
      </c>
      <c r="H7" s="59"/>
    </row>
    <row r="8" spans="1:15">
      <c r="C8" s="60" t="s">
        <v>36</v>
      </c>
      <c r="D8" s="60"/>
      <c r="E8" s="60"/>
      <c r="F8" s="60"/>
      <c r="G8" s="59"/>
      <c r="H8" s="59"/>
    </row>
    <row r="9" spans="1:15" ht="15" hidden="1" customHeight="1">
      <c r="A9" s="19" t="s">
        <v>66</v>
      </c>
    </row>
    <row r="10" spans="1:15" ht="15" hidden="1" customHeight="1">
      <c r="G10" s="59">
        <v>3.472222222222222E-3</v>
      </c>
      <c r="H10" s="59"/>
    </row>
    <row r="11" spans="1:15" ht="63" customHeight="1">
      <c r="A11" s="51" t="s">
        <v>0</v>
      </c>
      <c r="B11" s="51" t="s">
        <v>1</v>
      </c>
      <c r="C11" s="51" t="s">
        <v>2</v>
      </c>
      <c r="D11" s="38" t="s">
        <v>8</v>
      </c>
      <c r="E11" s="38" t="s">
        <v>9</v>
      </c>
      <c r="F11" s="38" t="s">
        <v>10</v>
      </c>
      <c r="G11" s="42" t="s">
        <v>11</v>
      </c>
      <c r="H11" s="44" t="s">
        <v>95</v>
      </c>
      <c r="I11" s="40" t="s">
        <v>12</v>
      </c>
    </row>
    <row r="12" spans="1:15" ht="3.75" customHeight="1">
      <c r="A12" s="52"/>
      <c r="B12" s="52"/>
      <c r="C12" s="52"/>
      <c r="D12" s="39"/>
      <c r="E12" s="39"/>
      <c r="F12" s="39"/>
      <c r="G12" s="43"/>
      <c r="H12" s="45"/>
      <c r="I12" s="41"/>
    </row>
    <row r="13" spans="1:15" ht="18" customHeight="1">
      <c r="A13" s="3">
        <v>1</v>
      </c>
      <c r="B13" s="8" t="s">
        <v>50</v>
      </c>
      <c r="C13" s="8" t="s">
        <v>17</v>
      </c>
      <c r="D13" s="9">
        <v>0</v>
      </c>
      <c r="E13" s="10">
        <f>D13*пед.т.ч.!$F$10</f>
        <v>0</v>
      </c>
      <c r="F13" s="6">
        <v>2.361111111111111E-2</v>
      </c>
      <c r="G13" s="13">
        <f>E13+F13</f>
        <v>2.361111111111111E-2</v>
      </c>
      <c r="H13" s="25">
        <f>G13/$G$13</f>
        <v>1</v>
      </c>
      <c r="I13" s="12" t="s">
        <v>126</v>
      </c>
    </row>
    <row r="14" spans="1:15" ht="18" customHeight="1">
      <c r="A14" s="3">
        <v>2</v>
      </c>
      <c r="B14" s="8" t="s">
        <v>168</v>
      </c>
      <c r="C14" s="8" t="s">
        <v>44</v>
      </c>
      <c r="D14" s="9">
        <v>0</v>
      </c>
      <c r="E14" s="10">
        <f>D14*$G$10</f>
        <v>0</v>
      </c>
      <c r="F14" s="6">
        <v>2.4999999999999998E-2</v>
      </c>
      <c r="G14" s="13">
        <f>E14+F14</f>
        <v>2.4999999999999998E-2</v>
      </c>
      <c r="H14" s="25">
        <f>G14/$G$13</f>
        <v>1.0588235294117647</v>
      </c>
      <c r="I14" s="12" t="s">
        <v>127</v>
      </c>
    </row>
    <row r="15" spans="1:15" ht="18" customHeight="1">
      <c r="A15" s="3">
        <v>3</v>
      </c>
      <c r="B15" s="8" t="s">
        <v>41</v>
      </c>
      <c r="C15" s="8" t="s">
        <v>22</v>
      </c>
      <c r="D15" s="9">
        <v>0</v>
      </c>
      <c r="E15" s="10">
        <f>D15*$G$10</f>
        <v>0</v>
      </c>
      <c r="F15" s="6">
        <v>2.6388888888888889E-2</v>
      </c>
      <c r="G15" s="13">
        <f>E15+F15</f>
        <v>2.6388888888888889E-2</v>
      </c>
      <c r="H15" s="25">
        <f>G15/$G$13</f>
        <v>1.1176470588235294</v>
      </c>
      <c r="I15" s="12" t="s">
        <v>128</v>
      </c>
    </row>
    <row r="16" spans="1:15" ht="18" customHeight="1">
      <c r="A16" s="3">
        <v>4</v>
      </c>
      <c r="B16" s="8" t="s">
        <v>167</v>
      </c>
      <c r="C16" s="8" t="s">
        <v>22</v>
      </c>
      <c r="D16" s="9">
        <v>0</v>
      </c>
      <c r="E16" s="10">
        <f>D16*$G$10</f>
        <v>0</v>
      </c>
      <c r="F16" s="6">
        <v>2.7777777777777776E-2</v>
      </c>
      <c r="G16" s="13">
        <f>E16+F16</f>
        <v>2.7777777777777776E-2</v>
      </c>
      <c r="H16" s="25">
        <f>G16/$G$13</f>
        <v>1.1764705882352942</v>
      </c>
      <c r="I16" s="9">
        <v>4</v>
      </c>
    </row>
    <row r="17" spans="1:9" ht="18" customHeight="1">
      <c r="A17" s="3">
        <v>5</v>
      </c>
      <c r="B17" s="8" t="s">
        <v>56</v>
      </c>
      <c r="C17" s="8" t="s">
        <v>17</v>
      </c>
      <c r="D17" s="9">
        <v>0</v>
      </c>
      <c r="E17" s="10">
        <f>D17*$G$10</f>
        <v>0</v>
      </c>
      <c r="F17" s="10">
        <v>2.8472222222222222E-2</v>
      </c>
      <c r="G17" s="13">
        <f>E17+F17</f>
        <v>2.8472222222222222E-2</v>
      </c>
      <c r="H17" s="25">
        <f>G17/$G$13</f>
        <v>1.2058823529411764</v>
      </c>
      <c r="I17" s="9">
        <v>5</v>
      </c>
    </row>
    <row r="18" spans="1:9" ht="18" customHeight="1">
      <c r="A18" s="3">
        <v>6</v>
      </c>
      <c r="B18" s="8" t="s">
        <v>40</v>
      </c>
      <c r="C18" s="8" t="s">
        <v>22</v>
      </c>
      <c r="D18" s="9">
        <v>0</v>
      </c>
      <c r="E18" s="10">
        <f>D18*$G$10</f>
        <v>0</v>
      </c>
      <c r="F18" s="10">
        <v>2.9861111111111113E-2</v>
      </c>
      <c r="G18" s="13">
        <f>E18+F18</f>
        <v>2.9861111111111113E-2</v>
      </c>
      <c r="H18" s="25">
        <f>G18/$G$13</f>
        <v>1.2647058823529413</v>
      </c>
      <c r="I18" s="9">
        <v>6</v>
      </c>
    </row>
    <row r="19" spans="1:9" ht="18" customHeight="1">
      <c r="A19" s="3">
        <v>7</v>
      </c>
      <c r="B19" s="8" t="s">
        <v>173</v>
      </c>
      <c r="C19" s="8" t="s">
        <v>149</v>
      </c>
      <c r="D19" s="9">
        <v>0</v>
      </c>
      <c r="E19" s="10">
        <f>D19*$G$10</f>
        <v>0</v>
      </c>
      <c r="F19" s="10">
        <v>2.9861111111111113E-2</v>
      </c>
      <c r="G19" s="13">
        <f>E19+F19</f>
        <v>2.9861111111111113E-2</v>
      </c>
      <c r="H19" s="25">
        <f>G19/$G$13</f>
        <v>1.2647058823529413</v>
      </c>
      <c r="I19" s="9">
        <v>6</v>
      </c>
    </row>
    <row r="20" spans="1:9" ht="18" customHeight="1">
      <c r="A20" s="3">
        <v>8</v>
      </c>
      <c r="B20" s="8" t="s">
        <v>51</v>
      </c>
      <c r="C20" s="8" t="s">
        <v>22</v>
      </c>
      <c r="D20" s="9">
        <v>0</v>
      </c>
      <c r="E20" s="10">
        <f>D20*$G$10</f>
        <v>0</v>
      </c>
      <c r="F20" s="6">
        <v>3.125E-2</v>
      </c>
      <c r="G20" s="13">
        <f>E20+F20</f>
        <v>3.125E-2</v>
      </c>
      <c r="H20" s="25">
        <f>G20/$G$13</f>
        <v>1.3235294117647058</v>
      </c>
      <c r="I20" s="9">
        <v>8</v>
      </c>
    </row>
    <row r="21" spans="1:9" ht="18" customHeight="1">
      <c r="A21" s="3">
        <v>9</v>
      </c>
      <c r="B21" s="8" t="s">
        <v>57</v>
      </c>
      <c r="C21" s="8" t="s">
        <v>17</v>
      </c>
      <c r="D21" s="9">
        <v>0</v>
      </c>
      <c r="E21" s="10">
        <f>D21*$G$10</f>
        <v>0</v>
      </c>
      <c r="F21" s="6">
        <v>3.1944444444444449E-2</v>
      </c>
      <c r="G21" s="13">
        <f>E21+F21</f>
        <v>3.1944444444444449E-2</v>
      </c>
      <c r="H21" s="25">
        <f>G21/$G$13</f>
        <v>1.3529411764705885</v>
      </c>
      <c r="I21" s="9">
        <v>9</v>
      </c>
    </row>
    <row r="22" spans="1:9" ht="18" customHeight="1">
      <c r="A22" s="3">
        <v>10</v>
      </c>
      <c r="B22" s="8" t="s">
        <v>172</v>
      </c>
      <c r="C22" s="8" t="s">
        <v>149</v>
      </c>
      <c r="D22" s="9">
        <v>0</v>
      </c>
      <c r="E22" s="10">
        <f>D22*$G$10</f>
        <v>0</v>
      </c>
      <c r="F22" s="6">
        <v>3.2638888888888891E-2</v>
      </c>
      <c r="G22" s="13">
        <f>E22+F22</f>
        <v>3.2638888888888891E-2</v>
      </c>
      <c r="H22" s="25">
        <f>G22/$G$13</f>
        <v>1.3823529411764708</v>
      </c>
      <c r="I22" s="9">
        <v>10</v>
      </c>
    </row>
    <row r="23" spans="1:9" ht="18" customHeight="1">
      <c r="A23" s="3">
        <v>11</v>
      </c>
      <c r="B23" s="8" t="s">
        <v>43</v>
      </c>
      <c r="C23" s="8" t="s">
        <v>17</v>
      </c>
      <c r="D23" s="9">
        <v>0</v>
      </c>
      <c r="E23" s="10">
        <f>D23*$G$10</f>
        <v>0</v>
      </c>
      <c r="F23" s="10">
        <v>3.4722222222222224E-2</v>
      </c>
      <c r="G23" s="13">
        <f>E23+F23</f>
        <v>3.4722222222222224E-2</v>
      </c>
      <c r="H23" s="25">
        <f>G23/$G$13</f>
        <v>1.4705882352941178</v>
      </c>
      <c r="I23" s="9">
        <v>11</v>
      </c>
    </row>
    <row r="24" spans="1:9" ht="18" customHeight="1">
      <c r="A24" s="3">
        <v>12</v>
      </c>
      <c r="B24" s="8" t="s">
        <v>171</v>
      </c>
      <c r="C24" s="8" t="s">
        <v>161</v>
      </c>
      <c r="D24" s="9">
        <v>0</v>
      </c>
      <c r="E24" s="10">
        <f>D24*$G$10</f>
        <v>0</v>
      </c>
      <c r="F24" s="6">
        <v>3.6111111111111115E-2</v>
      </c>
      <c r="G24" s="13">
        <f>E24+F24</f>
        <v>3.6111111111111115E-2</v>
      </c>
      <c r="H24" s="25">
        <f>G24/$G$13</f>
        <v>1.5294117647058825</v>
      </c>
      <c r="I24" s="9">
        <v>12</v>
      </c>
    </row>
    <row r="25" spans="1:9">
      <c r="B25" s="19" t="s">
        <v>70</v>
      </c>
      <c r="C25" s="74" t="s">
        <v>124</v>
      </c>
      <c r="D25" s="75"/>
      <c r="E25" s="75"/>
      <c r="F25" s="75"/>
    </row>
    <row r="26" spans="1:9">
      <c r="B26" s="19" t="s">
        <v>71</v>
      </c>
      <c r="C26" s="76" t="s">
        <v>125</v>
      </c>
      <c r="D26" s="75"/>
      <c r="E26" s="75"/>
      <c r="F26" s="75"/>
    </row>
  </sheetData>
  <sortState ref="A14:I24">
    <sortCondition ref="G13:G24"/>
  </sortState>
  <mergeCells count="11">
    <mergeCell ref="A1:I1"/>
    <mergeCell ref="D25:F25"/>
    <mergeCell ref="D26:F26"/>
    <mergeCell ref="A3:I3"/>
    <mergeCell ref="A11:A12"/>
    <mergeCell ref="B11:B12"/>
    <mergeCell ref="C11:C12"/>
    <mergeCell ref="H11:H12"/>
    <mergeCell ref="B2:H2"/>
    <mergeCell ref="B5:G5"/>
    <mergeCell ref="C8:F8"/>
  </mergeCells>
  <pageMargins left="0.7" right="0.7" top="0.75" bottom="0.75" header="0.3" footer="0.3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27"/>
  <sheetViews>
    <sheetView tabSelected="1" topLeftCell="A4" workbookViewId="0">
      <selection activeCell="L12" sqref="L12"/>
    </sheetView>
  </sheetViews>
  <sheetFormatPr defaultRowHeight="15"/>
  <cols>
    <col min="1" max="1" width="4.85546875" style="19" customWidth="1"/>
    <col min="2" max="2" width="20.42578125" style="19" customWidth="1"/>
    <col min="3" max="3" width="23.28515625" style="19" bestFit="1" customWidth="1"/>
    <col min="4" max="4" width="20.42578125" style="19" hidden="1" customWidth="1"/>
    <col min="5" max="6" width="0" style="19" hidden="1" customWidth="1"/>
    <col min="7" max="8" width="9.140625" style="19"/>
    <col min="9" max="9" width="9.140625" style="65"/>
    <col min="10" max="16384" width="9.140625" style="19"/>
  </cols>
  <sheetData>
    <row r="1" spans="1:15" ht="39" customHeight="1">
      <c r="A1" s="77" t="s">
        <v>67</v>
      </c>
      <c r="B1" s="77"/>
      <c r="C1" s="77"/>
      <c r="D1" s="77"/>
      <c r="E1" s="77"/>
      <c r="F1" s="77"/>
      <c r="G1" s="77"/>
      <c r="H1" s="77"/>
      <c r="I1" s="77"/>
      <c r="J1" s="68"/>
      <c r="K1" s="68"/>
      <c r="L1" s="68"/>
      <c r="M1" s="68"/>
      <c r="N1" s="65"/>
    </row>
    <row r="2" spans="1:15">
      <c r="A2" s="68"/>
      <c r="B2" s="69" t="s">
        <v>90</v>
      </c>
      <c r="C2" s="69"/>
      <c r="D2" s="69"/>
      <c r="E2" s="69"/>
      <c r="F2" s="69"/>
      <c r="G2" s="69"/>
      <c r="H2" s="69"/>
      <c r="I2" s="68"/>
      <c r="J2" s="68"/>
      <c r="K2" s="68"/>
      <c r="L2" s="68"/>
      <c r="M2" s="68"/>
      <c r="N2" s="65"/>
    </row>
    <row r="3" spans="1:15">
      <c r="A3" s="69" t="s">
        <v>69</v>
      </c>
      <c r="B3" s="69"/>
      <c r="C3" s="69"/>
      <c r="D3" s="69"/>
      <c r="E3" s="69"/>
      <c r="F3" s="69"/>
      <c r="G3" s="69"/>
      <c r="H3" s="69"/>
      <c r="I3" s="69"/>
      <c r="J3" s="68"/>
      <c r="K3" s="68"/>
      <c r="L3" s="68"/>
      <c r="M3" s="68"/>
      <c r="N3" s="65"/>
    </row>
    <row r="4" spans="1:15">
      <c r="A4" s="65"/>
      <c r="B4" s="65"/>
      <c r="C4" s="65"/>
      <c r="D4" s="65"/>
      <c r="E4" s="65"/>
      <c r="F4" s="65"/>
      <c r="G4" s="65"/>
      <c r="H4" s="65"/>
      <c r="I4" s="78" t="s">
        <v>123</v>
      </c>
      <c r="J4" s="78"/>
      <c r="K4" s="65"/>
      <c r="L4" s="78"/>
      <c r="M4" s="78"/>
      <c r="N4" s="65"/>
    </row>
    <row r="5" spans="1:15" ht="28.5" customHeight="1">
      <c r="A5" s="73"/>
      <c r="B5" s="72" t="s">
        <v>83</v>
      </c>
      <c r="C5" s="72"/>
      <c r="D5" s="72"/>
      <c r="E5" s="72"/>
      <c r="F5" s="72"/>
      <c r="G5" s="72"/>
      <c r="H5" s="73"/>
      <c r="I5" s="73"/>
      <c r="J5" s="73"/>
      <c r="K5" s="73"/>
      <c r="L5" s="73"/>
      <c r="M5" s="73"/>
      <c r="N5" s="73"/>
      <c r="O5" s="20">
        <v>5.7870370370370366E-5</v>
      </c>
    </row>
    <row r="6" spans="1:15" ht="15" hidden="1" customHeight="1"/>
    <row r="7" spans="1:15" ht="15" hidden="1" customHeight="1">
      <c r="E7" s="59">
        <v>3.472222222222222E-3</v>
      </c>
    </row>
    <row r="8" spans="1:15">
      <c r="C8" s="80" t="s">
        <v>73</v>
      </c>
      <c r="D8" s="80"/>
      <c r="E8" s="59"/>
    </row>
    <row r="9" spans="1:15" ht="51.75" customHeight="1">
      <c r="A9" s="51" t="s">
        <v>0</v>
      </c>
      <c r="B9" s="40" t="s">
        <v>1</v>
      </c>
      <c r="C9" s="40" t="s">
        <v>2</v>
      </c>
      <c r="D9" s="38" t="s">
        <v>8</v>
      </c>
      <c r="E9" s="38" t="s">
        <v>9</v>
      </c>
      <c r="F9" s="38" t="s">
        <v>10</v>
      </c>
      <c r="G9" s="42" t="s">
        <v>11</v>
      </c>
      <c r="H9" s="44" t="s">
        <v>95</v>
      </c>
      <c r="I9" s="40" t="s">
        <v>12</v>
      </c>
    </row>
    <row r="10" spans="1:15" ht="7.5" customHeight="1">
      <c r="A10" s="52"/>
      <c r="B10" s="41"/>
      <c r="C10" s="41"/>
      <c r="D10" s="39"/>
      <c r="E10" s="39"/>
      <c r="F10" s="39"/>
      <c r="G10" s="43"/>
      <c r="H10" s="45"/>
      <c r="I10" s="41"/>
    </row>
    <row r="11" spans="1:15" ht="18" customHeight="1">
      <c r="A11" s="3">
        <v>1</v>
      </c>
      <c r="B11" s="8" t="s">
        <v>48</v>
      </c>
      <c r="C11" s="8" t="s">
        <v>23</v>
      </c>
      <c r="D11" s="9">
        <v>0</v>
      </c>
      <c r="E11" s="10">
        <f>D11*$E$7</f>
        <v>0</v>
      </c>
      <c r="F11" s="6">
        <v>3.125E-2</v>
      </c>
      <c r="G11" s="13">
        <f>E11+F11</f>
        <v>3.125E-2</v>
      </c>
      <c r="H11" s="25">
        <f>G11/$G$11</f>
        <v>1</v>
      </c>
      <c r="I11" s="5" t="s">
        <v>126</v>
      </c>
    </row>
    <row r="12" spans="1:15" ht="18" customHeight="1">
      <c r="A12" s="3">
        <v>2</v>
      </c>
      <c r="B12" s="8" t="s">
        <v>178</v>
      </c>
      <c r="C12" s="8" t="s">
        <v>136</v>
      </c>
      <c r="D12" s="9">
        <v>0</v>
      </c>
      <c r="E12" s="10">
        <f>D12*$E$7</f>
        <v>0</v>
      </c>
      <c r="F12" s="6">
        <v>3.125E-2</v>
      </c>
      <c r="G12" s="13">
        <f>E12+F12</f>
        <v>3.125E-2</v>
      </c>
      <c r="H12" s="25">
        <f>G12/$G$11</f>
        <v>1</v>
      </c>
      <c r="I12" s="12" t="s">
        <v>126</v>
      </c>
    </row>
    <row r="13" spans="1:15" ht="18" customHeight="1">
      <c r="A13" s="3">
        <v>3</v>
      </c>
      <c r="B13" s="8" t="s">
        <v>46</v>
      </c>
      <c r="C13" s="8" t="s">
        <v>14</v>
      </c>
      <c r="D13" s="9">
        <v>0</v>
      </c>
      <c r="E13" s="10">
        <f>D13*$E$7</f>
        <v>0</v>
      </c>
      <c r="F13" s="6">
        <v>3.1944444444444449E-2</v>
      </c>
      <c r="G13" s="13">
        <f>E13+F13</f>
        <v>3.1944444444444449E-2</v>
      </c>
      <c r="H13" s="25">
        <f>G13/$G$11</f>
        <v>1.0222222222222224</v>
      </c>
      <c r="I13" s="5" t="s">
        <v>128</v>
      </c>
    </row>
    <row r="14" spans="1:15" ht="18" customHeight="1">
      <c r="A14" s="3">
        <v>4</v>
      </c>
      <c r="B14" s="8" t="s">
        <v>176</v>
      </c>
      <c r="C14" s="8" t="s">
        <v>22</v>
      </c>
      <c r="D14" s="9">
        <v>0</v>
      </c>
      <c r="E14" s="10">
        <f>D14*$E$7</f>
        <v>0</v>
      </c>
      <c r="F14" s="10">
        <v>3.4722222222222224E-2</v>
      </c>
      <c r="G14" s="13">
        <f>E14+F14</f>
        <v>3.4722222222222224E-2</v>
      </c>
      <c r="H14" s="25">
        <f>G14/$G$11</f>
        <v>1.1111111111111112</v>
      </c>
      <c r="I14" s="9">
        <v>4</v>
      </c>
    </row>
    <row r="15" spans="1:15" ht="18" customHeight="1">
      <c r="A15" s="3">
        <v>5</v>
      </c>
      <c r="B15" s="8" t="s">
        <v>183</v>
      </c>
      <c r="C15" s="8" t="s">
        <v>103</v>
      </c>
      <c r="D15" s="9">
        <v>0</v>
      </c>
      <c r="E15" s="10">
        <f>D15*$E$7</f>
        <v>0</v>
      </c>
      <c r="F15" s="6">
        <v>3.5416666666666666E-2</v>
      </c>
      <c r="G15" s="13">
        <f>E15+F15</f>
        <v>3.5416666666666666E-2</v>
      </c>
      <c r="H15" s="25">
        <f>G15/$G$11</f>
        <v>1.1333333333333333</v>
      </c>
      <c r="I15" s="3">
        <v>5</v>
      </c>
    </row>
    <row r="16" spans="1:15" ht="18" customHeight="1">
      <c r="A16" s="3">
        <v>6</v>
      </c>
      <c r="B16" s="8" t="s">
        <v>184</v>
      </c>
      <c r="C16" s="8" t="s">
        <v>17</v>
      </c>
      <c r="D16" s="9">
        <v>0</v>
      </c>
      <c r="E16" s="10">
        <f>D16*$E$7</f>
        <v>0</v>
      </c>
      <c r="F16" s="6">
        <v>3.6111111111111115E-2</v>
      </c>
      <c r="G16" s="13">
        <f>E16+F16</f>
        <v>3.6111111111111115E-2</v>
      </c>
      <c r="H16" s="25">
        <f>G16/$G$11</f>
        <v>1.1555555555555557</v>
      </c>
      <c r="I16" s="3">
        <v>6</v>
      </c>
    </row>
    <row r="17" spans="1:10" ht="18" customHeight="1">
      <c r="A17" s="3">
        <v>7</v>
      </c>
      <c r="B17" s="8" t="s">
        <v>174</v>
      </c>
      <c r="C17" s="8" t="s">
        <v>14</v>
      </c>
      <c r="D17" s="9">
        <v>0</v>
      </c>
      <c r="E17" s="10">
        <f>D17*$E$7</f>
        <v>0</v>
      </c>
      <c r="F17" s="6">
        <v>3.6805555555555557E-2</v>
      </c>
      <c r="G17" s="13">
        <f>E17+F17</f>
        <v>3.6805555555555557E-2</v>
      </c>
      <c r="H17" s="25">
        <f>G17/$G$11</f>
        <v>1.1777777777777778</v>
      </c>
      <c r="I17" s="3">
        <v>7</v>
      </c>
    </row>
    <row r="18" spans="1:10" ht="18" customHeight="1">
      <c r="A18" s="3">
        <v>8</v>
      </c>
      <c r="B18" s="8" t="s">
        <v>180</v>
      </c>
      <c r="C18" s="8" t="s">
        <v>161</v>
      </c>
      <c r="D18" s="9">
        <v>0</v>
      </c>
      <c r="E18" s="10">
        <f>D18*$E$7</f>
        <v>0</v>
      </c>
      <c r="F18" s="6">
        <v>3.7499999999999999E-2</v>
      </c>
      <c r="G18" s="13">
        <f>E18+F18</f>
        <v>3.7499999999999999E-2</v>
      </c>
      <c r="H18" s="25">
        <f>G18/$G$11</f>
        <v>1.2</v>
      </c>
      <c r="I18" s="9">
        <v>8</v>
      </c>
    </row>
    <row r="19" spans="1:10" ht="18" customHeight="1">
      <c r="A19" s="3">
        <v>9</v>
      </c>
      <c r="B19" s="4" t="s">
        <v>177</v>
      </c>
      <c r="C19" s="8" t="s">
        <v>22</v>
      </c>
      <c r="D19" s="9">
        <v>0</v>
      </c>
      <c r="E19" s="10">
        <f>D19*$E$7</f>
        <v>0</v>
      </c>
      <c r="F19" s="6">
        <v>3.888888888888889E-2</v>
      </c>
      <c r="G19" s="13">
        <f>E19+F19</f>
        <v>3.888888888888889E-2</v>
      </c>
      <c r="H19" s="25">
        <f>G19/$G$11</f>
        <v>1.2444444444444445</v>
      </c>
      <c r="I19" s="3">
        <v>9</v>
      </c>
    </row>
    <row r="20" spans="1:10" ht="18" customHeight="1">
      <c r="A20" s="3">
        <v>10</v>
      </c>
      <c r="B20" s="8" t="s">
        <v>182</v>
      </c>
      <c r="C20" s="8" t="s">
        <v>161</v>
      </c>
      <c r="D20" s="9">
        <v>0</v>
      </c>
      <c r="E20" s="10">
        <f>D20*$E$7</f>
        <v>0</v>
      </c>
      <c r="F20" s="6">
        <v>4.0972222222222222E-2</v>
      </c>
      <c r="G20" s="13">
        <f>E20+F20</f>
        <v>4.0972222222222222E-2</v>
      </c>
      <c r="H20" s="25">
        <f>G20/$G$11</f>
        <v>1.3111111111111111</v>
      </c>
      <c r="I20" s="3">
        <v>10</v>
      </c>
    </row>
    <row r="21" spans="1:10" ht="18" customHeight="1">
      <c r="A21" s="3">
        <v>11</v>
      </c>
      <c r="B21" s="8" t="s">
        <v>186</v>
      </c>
      <c r="C21" s="8" t="s">
        <v>136</v>
      </c>
      <c r="D21" s="9">
        <v>0</v>
      </c>
      <c r="E21" s="10">
        <f>D21*$E$7</f>
        <v>0</v>
      </c>
      <c r="F21" s="6">
        <v>4.4444444444444446E-2</v>
      </c>
      <c r="G21" s="13">
        <f>E21+F21</f>
        <v>4.4444444444444446E-2</v>
      </c>
      <c r="H21" s="25">
        <f>G21/$G$11</f>
        <v>1.4222222222222223</v>
      </c>
      <c r="I21" s="3">
        <v>11</v>
      </c>
    </row>
    <row r="22" spans="1:10" ht="18" customHeight="1">
      <c r="A22" s="3">
        <v>12</v>
      </c>
      <c r="B22" s="8" t="s">
        <v>185</v>
      </c>
      <c r="C22" s="8" t="s">
        <v>136</v>
      </c>
      <c r="D22" s="9">
        <v>0</v>
      </c>
      <c r="E22" s="10">
        <f>D22*$E$7</f>
        <v>0</v>
      </c>
      <c r="F22" s="6">
        <v>4.7916666666666663E-2</v>
      </c>
      <c r="G22" s="13">
        <f>E22+F22</f>
        <v>4.7916666666666663E-2</v>
      </c>
      <c r="H22" s="25">
        <f>G22/$G$11</f>
        <v>1.5333333333333332</v>
      </c>
      <c r="I22" s="3">
        <v>12</v>
      </c>
    </row>
    <row r="23" spans="1:10" ht="18" customHeight="1">
      <c r="A23" s="3">
        <v>13</v>
      </c>
      <c r="B23" s="8" t="s">
        <v>181</v>
      </c>
      <c r="C23" s="8" t="s">
        <v>161</v>
      </c>
      <c r="D23" s="9">
        <v>0</v>
      </c>
      <c r="E23" s="10">
        <f>D23*$E$7</f>
        <v>0</v>
      </c>
      <c r="F23" s="6">
        <v>4.8611111111111112E-2</v>
      </c>
      <c r="G23" s="13">
        <f>E23+F23</f>
        <v>4.8611111111111112E-2</v>
      </c>
      <c r="H23" s="25">
        <f>G23/$G$11</f>
        <v>1.5555555555555556</v>
      </c>
      <c r="I23" s="3">
        <v>13</v>
      </c>
    </row>
    <row r="24" spans="1:10" ht="18" customHeight="1">
      <c r="A24" s="3">
        <v>14</v>
      </c>
      <c r="B24" s="8" t="s">
        <v>179</v>
      </c>
      <c r="C24" s="8" t="s">
        <v>161</v>
      </c>
      <c r="D24" s="9">
        <v>0</v>
      </c>
      <c r="E24" s="10">
        <f>D24*$E$7</f>
        <v>0</v>
      </c>
      <c r="F24" s="6">
        <v>5.5555555555555552E-2</v>
      </c>
      <c r="G24" s="13">
        <f>E24+F24</f>
        <v>5.5555555555555552E-2</v>
      </c>
      <c r="H24" s="25">
        <f>G24/$G$11</f>
        <v>1.7777777777777777</v>
      </c>
      <c r="I24" s="3">
        <v>14</v>
      </c>
    </row>
    <row r="25" spans="1:10">
      <c r="B25" s="19" t="s">
        <v>70</v>
      </c>
      <c r="C25" s="74" t="s">
        <v>124</v>
      </c>
      <c r="D25" s="75"/>
      <c r="E25" s="75"/>
      <c r="F25" s="75"/>
      <c r="I25" s="19"/>
    </row>
    <row r="26" spans="1:10">
      <c r="B26" s="19" t="s">
        <v>71</v>
      </c>
      <c r="C26" s="76" t="s">
        <v>125</v>
      </c>
      <c r="D26" s="75"/>
      <c r="E26" s="75"/>
      <c r="F26" s="75"/>
      <c r="I26" s="19"/>
    </row>
    <row r="27" spans="1:10">
      <c r="J27" s="81"/>
    </row>
  </sheetData>
  <sortState ref="A11:I24">
    <sortCondition ref="G11:G24"/>
  </sortState>
  <mergeCells count="9">
    <mergeCell ref="D25:F25"/>
    <mergeCell ref="D26:F26"/>
    <mergeCell ref="C8:D8"/>
    <mergeCell ref="A9:A10"/>
    <mergeCell ref="H9:H10"/>
    <mergeCell ref="A1:I1"/>
    <mergeCell ref="B2:H2"/>
    <mergeCell ref="B5:G5"/>
    <mergeCell ref="A3:I3"/>
  </mergeCells>
  <pageMargins left="0.7" right="0.7" top="0.75" bottom="0.75" header="0.3" footer="0.3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25"/>
  <sheetViews>
    <sheetView topLeftCell="A4" workbookViewId="0">
      <selection activeCell="A4" sqref="A1:XFD1048576"/>
    </sheetView>
  </sheetViews>
  <sheetFormatPr defaultRowHeight="15"/>
  <cols>
    <col min="1" max="1" width="5.7109375" style="65" customWidth="1"/>
    <col min="2" max="2" width="24.5703125" style="19" customWidth="1"/>
    <col min="3" max="3" width="23" style="19" customWidth="1"/>
    <col min="4" max="5" width="0" style="19" hidden="1" customWidth="1"/>
    <col min="6" max="6" width="0" style="65" hidden="1" customWidth="1"/>
    <col min="7" max="8" width="9.140625" style="19"/>
    <col min="9" max="9" width="9.140625" style="65"/>
    <col min="10" max="16384" width="9.140625" style="19"/>
  </cols>
  <sheetData>
    <row r="1" spans="1:15" s="19" customFormat="1" ht="39" customHeight="1">
      <c r="A1" s="77" t="s">
        <v>67</v>
      </c>
      <c r="B1" s="77"/>
      <c r="C1" s="77"/>
      <c r="D1" s="77"/>
      <c r="E1" s="77"/>
      <c r="F1" s="77"/>
      <c r="G1" s="77"/>
      <c r="H1" s="77"/>
      <c r="I1" s="77"/>
      <c r="J1" s="68"/>
      <c r="K1" s="68"/>
      <c r="L1" s="68"/>
      <c r="M1" s="68"/>
      <c r="N1" s="65"/>
    </row>
    <row r="2" spans="1:15" s="19" customFormat="1">
      <c r="A2" s="68"/>
      <c r="B2" s="69" t="s">
        <v>91</v>
      </c>
      <c r="C2" s="69"/>
      <c r="D2" s="69"/>
      <c r="E2" s="69"/>
      <c r="F2" s="69"/>
      <c r="G2" s="69"/>
      <c r="H2" s="69"/>
      <c r="I2" s="68"/>
      <c r="J2" s="68"/>
      <c r="K2" s="68"/>
      <c r="L2" s="68"/>
      <c r="M2" s="68"/>
      <c r="N2" s="65"/>
    </row>
    <row r="3" spans="1:15" s="19" customFormat="1">
      <c r="A3" s="68"/>
      <c r="B3" s="69" t="s">
        <v>69</v>
      </c>
      <c r="C3" s="69"/>
      <c r="D3" s="69"/>
      <c r="E3" s="69"/>
      <c r="F3" s="69"/>
      <c r="G3" s="69"/>
      <c r="H3" s="69"/>
      <c r="I3" s="69"/>
      <c r="J3" s="68"/>
      <c r="K3" s="68"/>
      <c r="L3" s="68"/>
      <c r="M3" s="68"/>
      <c r="N3" s="65"/>
    </row>
    <row r="4" spans="1:15" s="19" customFormat="1">
      <c r="A4" s="65"/>
      <c r="B4" s="65"/>
      <c r="C4" s="65"/>
      <c r="D4" s="65"/>
      <c r="E4" s="65"/>
      <c r="F4" s="65"/>
      <c r="G4" s="65"/>
      <c r="H4" s="65"/>
      <c r="I4" s="78" t="s">
        <v>123</v>
      </c>
      <c r="J4" s="78"/>
      <c r="K4" s="65"/>
      <c r="L4" s="78"/>
      <c r="M4" s="78"/>
      <c r="N4" s="65"/>
    </row>
    <row r="5" spans="1:15" s="19" customFormat="1" ht="28.5" customHeight="1">
      <c r="A5" s="73"/>
      <c r="B5" s="72" t="s">
        <v>203</v>
      </c>
      <c r="C5" s="72"/>
      <c r="D5" s="72"/>
      <c r="E5" s="72"/>
      <c r="F5" s="72"/>
      <c r="G5" s="72"/>
      <c r="H5" s="72"/>
      <c r="I5" s="72"/>
      <c r="J5" s="73"/>
      <c r="K5" s="73"/>
      <c r="L5" s="73"/>
      <c r="M5" s="73"/>
      <c r="N5" s="73"/>
      <c r="O5" s="20">
        <v>5.7870370370370366E-5</v>
      </c>
    </row>
    <row r="6" spans="1:15" s="19" customFormat="1" hidden="1">
      <c r="A6" s="65"/>
      <c r="F6" s="65"/>
      <c r="I6" s="65"/>
    </row>
    <row r="7" spans="1:15" s="19" customFormat="1" hidden="1">
      <c r="A7" s="65"/>
      <c r="F7" s="66">
        <v>3.472222222222222E-3</v>
      </c>
      <c r="I7" s="65"/>
    </row>
    <row r="8" spans="1:15" s="19" customFormat="1">
      <c r="A8" s="60" t="s">
        <v>195</v>
      </c>
      <c r="B8" s="60"/>
      <c r="C8" s="60"/>
      <c r="D8" s="60"/>
      <c r="E8" s="60"/>
      <c r="F8" s="60"/>
      <c r="G8" s="60"/>
      <c r="H8" s="60"/>
      <c r="I8" s="60"/>
    </row>
    <row r="9" spans="1:15" s="19" customFormat="1" hidden="1">
      <c r="A9" s="65"/>
      <c r="F9" s="65"/>
      <c r="I9" s="65"/>
    </row>
    <row r="10" spans="1:15" s="19" customFormat="1" hidden="1">
      <c r="A10" s="65"/>
      <c r="F10" s="66">
        <v>3.472222222222222E-3</v>
      </c>
      <c r="I10" s="65"/>
    </row>
    <row r="11" spans="1:15" s="19" customFormat="1" ht="68.25" customHeight="1">
      <c r="A11" s="51" t="s">
        <v>0</v>
      </c>
      <c r="B11" s="51" t="s">
        <v>1</v>
      </c>
      <c r="C11" s="51" t="s">
        <v>2</v>
      </c>
      <c r="D11" s="38" t="s">
        <v>8</v>
      </c>
      <c r="E11" s="38" t="s">
        <v>9</v>
      </c>
      <c r="F11" s="38" t="s">
        <v>10</v>
      </c>
      <c r="G11" s="42" t="s">
        <v>11</v>
      </c>
      <c r="H11" s="44" t="s">
        <v>95</v>
      </c>
      <c r="I11" s="40" t="s">
        <v>12</v>
      </c>
    </row>
    <row r="12" spans="1:15" s="19" customFormat="1" ht="7.5" customHeight="1">
      <c r="A12" s="52"/>
      <c r="B12" s="52"/>
      <c r="C12" s="52"/>
      <c r="D12" s="39"/>
      <c r="E12" s="39"/>
      <c r="F12" s="39"/>
      <c r="G12" s="43"/>
      <c r="H12" s="45"/>
      <c r="I12" s="41"/>
    </row>
    <row r="13" spans="1:15" s="19" customFormat="1" ht="18" customHeight="1">
      <c r="A13" s="3">
        <v>1</v>
      </c>
      <c r="B13" s="8" t="s">
        <v>188</v>
      </c>
      <c r="C13" s="8" t="s">
        <v>149</v>
      </c>
      <c r="D13" s="9">
        <v>0</v>
      </c>
      <c r="E13" s="10">
        <f>D13*$F$10</f>
        <v>0</v>
      </c>
      <c r="F13" s="6">
        <v>2.4999999999999998E-2</v>
      </c>
      <c r="G13" s="13">
        <f>E13+F13</f>
        <v>2.4999999999999998E-2</v>
      </c>
      <c r="H13" s="25">
        <f>G13/$G$13</f>
        <v>1</v>
      </c>
      <c r="I13" s="12" t="s">
        <v>126</v>
      </c>
    </row>
    <row r="14" spans="1:15" s="19" customFormat="1" ht="18" customHeight="1">
      <c r="A14" s="3">
        <v>2</v>
      </c>
      <c r="B14" s="8" t="s">
        <v>64</v>
      </c>
      <c r="C14" s="8" t="s">
        <v>149</v>
      </c>
      <c r="D14" s="9">
        <v>0</v>
      </c>
      <c r="E14" s="10">
        <f>D14*$F$10</f>
        <v>0</v>
      </c>
      <c r="F14" s="6">
        <v>2.5694444444444447E-2</v>
      </c>
      <c r="G14" s="13">
        <f>E14+F14</f>
        <v>2.5694444444444447E-2</v>
      </c>
      <c r="H14" s="25">
        <f>G14/$G$13</f>
        <v>1.0277777777777779</v>
      </c>
      <c r="I14" s="12" t="s">
        <v>127</v>
      </c>
    </row>
    <row r="15" spans="1:15" s="19" customFormat="1" ht="18" customHeight="1">
      <c r="A15" s="3">
        <v>3</v>
      </c>
      <c r="B15" s="8" t="s">
        <v>194</v>
      </c>
      <c r="C15" s="8" t="s">
        <v>149</v>
      </c>
      <c r="D15" s="9">
        <v>0</v>
      </c>
      <c r="E15" s="10">
        <f>D15*$F$10</f>
        <v>0</v>
      </c>
      <c r="F15" s="6">
        <v>2.6388888888888889E-2</v>
      </c>
      <c r="G15" s="13">
        <f>E15+F15</f>
        <v>2.6388888888888889E-2</v>
      </c>
      <c r="H15" s="25">
        <f>G15/$G$13</f>
        <v>1.0555555555555556</v>
      </c>
      <c r="I15" s="12" t="s">
        <v>128</v>
      </c>
    </row>
    <row r="16" spans="1:15" s="19" customFormat="1" ht="18" customHeight="1">
      <c r="A16" s="3">
        <v>4</v>
      </c>
      <c r="B16" s="8" t="s">
        <v>55</v>
      </c>
      <c r="C16" s="8" t="s">
        <v>22</v>
      </c>
      <c r="D16" s="9">
        <v>0</v>
      </c>
      <c r="E16" s="10">
        <f>D16*$F$10</f>
        <v>0</v>
      </c>
      <c r="F16" s="6">
        <v>2.7083333333333334E-2</v>
      </c>
      <c r="G16" s="13">
        <f>E16+F16</f>
        <v>2.7083333333333334E-2</v>
      </c>
      <c r="H16" s="25">
        <f>G16/$G$13</f>
        <v>1.0833333333333335</v>
      </c>
      <c r="I16" s="9">
        <v>4</v>
      </c>
    </row>
    <row r="17" spans="1:9" s="19" customFormat="1" ht="18" customHeight="1">
      <c r="A17" s="3">
        <v>5</v>
      </c>
      <c r="B17" s="8" t="s">
        <v>189</v>
      </c>
      <c r="C17" s="8" t="s">
        <v>44</v>
      </c>
      <c r="D17" s="9">
        <v>0</v>
      </c>
      <c r="E17" s="10">
        <f>D17*$F$10</f>
        <v>0</v>
      </c>
      <c r="F17" s="6">
        <v>2.9861111111111113E-2</v>
      </c>
      <c r="G17" s="13">
        <f>E17+F17</f>
        <v>2.9861111111111113E-2</v>
      </c>
      <c r="H17" s="25">
        <f>G17/$G$13</f>
        <v>1.1944444444444446</v>
      </c>
      <c r="I17" s="3">
        <v>5</v>
      </c>
    </row>
    <row r="18" spans="1:9" s="19" customFormat="1" ht="18" customHeight="1">
      <c r="A18" s="3">
        <v>6</v>
      </c>
      <c r="B18" s="8" t="s">
        <v>193</v>
      </c>
      <c r="C18" s="8" t="s">
        <v>17</v>
      </c>
      <c r="D18" s="9">
        <v>0</v>
      </c>
      <c r="E18" s="10">
        <f>D18*$F$10</f>
        <v>0</v>
      </c>
      <c r="F18" s="6">
        <v>2.9861111111111113E-2</v>
      </c>
      <c r="G18" s="13">
        <f>E18+F18</f>
        <v>2.9861111111111113E-2</v>
      </c>
      <c r="H18" s="25">
        <f>G18/$G$13</f>
        <v>1.1944444444444446</v>
      </c>
      <c r="I18" s="3">
        <v>5</v>
      </c>
    </row>
    <row r="19" spans="1:9" s="19" customFormat="1" ht="18" customHeight="1">
      <c r="A19" s="3">
        <v>7</v>
      </c>
      <c r="B19" s="8" t="s">
        <v>53</v>
      </c>
      <c r="C19" s="8" t="s">
        <v>58</v>
      </c>
      <c r="D19" s="9">
        <v>0</v>
      </c>
      <c r="E19" s="10">
        <f>D19*$F$10</f>
        <v>0</v>
      </c>
      <c r="F19" s="6">
        <v>3.0555555555555555E-2</v>
      </c>
      <c r="G19" s="13">
        <f>E19+F19</f>
        <v>3.0555555555555555E-2</v>
      </c>
      <c r="H19" s="25">
        <f>G19/$G$13</f>
        <v>1.2222222222222223</v>
      </c>
      <c r="I19" s="3">
        <v>7</v>
      </c>
    </row>
    <row r="20" spans="1:9" s="19" customFormat="1" ht="18" customHeight="1">
      <c r="A20" s="3">
        <v>8</v>
      </c>
      <c r="B20" s="8" t="s">
        <v>191</v>
      </c>
      <c r="C20" s="8" t="s">
        <v>22</v>
      </c>
      <c r="D20" s="9">
        <v>0</v>
      </c>
      <c r="E20" s="10">
        <f>D20*$F$10</f>
        <v>0</v>
      </c>
      <c r="F20" s="6">
        <v>3.125E-2</v>
      </c>
      <c r="G20" s="13">
        <f>E20+F20</f>
        <v>3.125E-2</v>
      </c>
      <c r="H20" s="25">
        <f>G20/$G$13</f>
        <v>1.25</v>
      </c>
      <c r="I20" s="3">
        <v>8</v>
      </c>
    </row>
    <row r="21" spans="1:9" s="19" customFormat="1" ht="18" customHeight="1">
      <c r="A21" s="3">
        <v>9</v>
      </c>
      <c r="B21" s="8" t="s">
        <v>192</v>
      </c>
      <c r="C21" s="8" t="s">
        <v>17</v>
      </c>
      <c r="D21" s="9">
        <v>0</v>
      </c>
      <c r="E21" s="10">
        <f>D21*$F$10</f>
        <v>0</v>
      </c>
      <c r="F21" s="6">
        <v>3.4027777777777775E-2</v>
      </c>
      <c r="G21" s="13">
        <f>E21+F21</f>
        <v>3.4027777777777775E-2</v>
      </c>
      <c r="H21" s="25">
        <f>G21/$G$13</f>
        <v>1.3611111111111112</v>
      </c>
      <c r="I21" s="3">
        <v>9</v>
      </c>
    </row>
    <row r="22" spans="1:9" s="19" customFormat="1" ht="18" customHeight="1">
      <c r="A22" s="3">
        <v>10</v>
      </c>
      <c r="B22" s="8" t="s">
        <v>190</v>
      </c>
      <c r="C22" s="8" t="s">
        <v>58</v>
      </c>
      <c r="D22" s="9">
        <v>0</v>
      </c>
      <c r="E22" s="10">
        <f>D22*$F$10</f>
        <v>0</v>
      </c>
      <c r="F22" s="6">
        <v>3.4722222222222224E-2</v>
      </c>
      <c r="G22" s="13">
        <f>E22+F22</f>
        <v>3.4722222222222224E-2</v>
      </c>
      <c r="H22" s="25">
        <f>G22/$G$13</f>
        <v>1.3888888888888891</v>
      </c>
      <c r="I22" s="3">
        <v>10</v>
      </c>
    </row>
    <row r="23" spans="1:9" s="19" customFormat="1" ht="18" customHeight="1">
      <c r="A23" s="3">
        <v>11</v>
      </c>
      <c r="B23" s="4" t="s">
        <v>63</v>
      </c>
      <c r="C23" s="8" t="s">
        <v>44</v>
      </c>
      <c r="D23" s="9">
        <v>0</v>
      </c>
      <c r="E23" s="10">
        <f>D23*$F$10</f>
        <v>0</v>
      </c>
      <c r="F23" s="6">
        <v>3.4722222222222224E-2</v>
      </c>
      <c r="G23" s="13">
        <f>E23+F23</f>
        <v>3.4722222222222224E-2</v>
      </c>
      <c r="H23" s="25">
        <f>G23/$G$13</f>
        <v>1.3888888888888891</v>
      </c>
      <c r="I23" s="3">
        <v>10</v>
      </c>
    </row>
    <row r="24" spans="1:9" s="19" customFormat="1">
      <c r="B24" s="19" t="s">
        <v>70</v>
      </c>
      <c r="C24" s="74" t="s">
        <v>124</v>
      </c>
      <c r="D24" s="75"/>
      <c r="E24" s="75"/>
      <c r="F24" s="75"/>
    </row>
    <row r="25" spans="1:9" s="19" customFormat="1">
      <c r="B25" s="19" t="s">
        <v>71</v>
      </c>
      <c r="C25" s="76" t="s">
        <v>125</v>
      </c>
      <c r="D25" s="75"/>
      <c r="E25" s="75"/>
      <c r="F25" s="75"/>
    </row>
  </sheetData>
  <sortState ref="A13:I23">
    <sortCondition ref="G13:G23"/>
  </sortState>
  <mergeCells count="11">
    <mergeCell ref="D25:F25"/>
    <mergeCell ref="B3:I3"/>
    <mergeCell ref="A8:I8"/>
    <mergeCell ref="B5:I5"/>
    <mergeCell ref="D24:F24"/>
    <mergeCell ref="A11:A12"/>
    <mergeCell ref="B11:B12"/>
    <mergeCell ref="C11:C12"/>
    <mergeCell ref="H11:H12"/>
    <mergeCell ref="A1:I1"/>
    <mergeCell ref="B2:H2"/>
  </mergeCells>
  <pageMargins left="0.7" right="0.7" top="0.75" bottom="0.75" header="0.3" footer="0.3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O19"/>
  <sheetViews>
    <sheetView workbookViewId="0">
      <selection sqref="A1:XFD1048576"/>
    </sheetView>
  </sheetViews>
  <sheetFormatPr defaultRowHeight="15"/>
  <cols>
    <col min="1" max="1" width="5.7109375" style="19" customWidth="1"/>
    <col min="2" max="2" width="18.5703125" style="19" customWidth="1"/>
    <col min="3" max="3" width="23.7109375" style="19" customWidth="1"/>
    <col min="4" max="6" width="0" style="19" hidden="1" customWidth="1"/>
    <col min="7" max="7" width="9.140625" style="19"/>
    <col min="8" max="8" width="9.42578125" style="19" bestFit="1" customWidth="1"/>
    <col min="9" max="9" width="14.7109375" style="19" customWidth="1"/>
    <col min="10" max="16384" width="9.140625" style="19"/>
  </cols>
  <sheetData>
    <row r="1" spans="1:15" s="19" customFormat="1" ht="39" customHeight="1">
      <c r="A1" s="77" t="s">
        <v>67</v>
      </c>
      <c r="B1" s="77"/>
      <c r="C1" s="77"/>
      <c r="D1" s="77"/>
      <c r="E1" s="77"/>
      <c r="F1" s="77"/>
      <c r="G1" s="77"/>
      <c r="H1" s="77"/>
      <c r="I1" s="77"/>
      <c r="J1" s="68"/>
      <c r="K1" s="68"/>
      <c r="L1" s="68"/>
      <c r="M1" s="68"/>
      <c r="N1" s="65"/>
    </row>
    <row r="2" spans="1:15" s="19" customFormat="1">
      <c r="A2" s="68"/>
      <c r="B2" s="69" t="s">
        <v>92</v>
      </c>
      <c r="C2" s="69"/>
      <c r="D2" s="69"/>
      <c r="E2" s="69"/>
      <c r="F2" s="69"/>
      <c r="G2" s="69"/>
      <c r="H2" s="69"/>
      <c r="I2" s="68"/>
      <c r="J2" s="68"/>
      <c r="K2" s="68"/>
      <c r="L2" s="68"/>
      <c r="M2" s="68"/>
      <c r="N2" s="65"/>
    </row>
    <row r="3" spans="1:15" s="19" customFormat="1">
      <c r="A3" s="68"/>
      <c r="B3" s="69" t="s">
        <v>69</v>
      </c>
      <c r="C3" s="69"/>
      <c r="D3" s="69"/>
      <c r="E3" s="69"/>
      <c r="F3" s="69"/>
      <c r="G3" s="69"/>
      <c r="H3" s="69"/>
      <c r="I3" s="69"/>
      <c r="J3" s="68"/>
      <c r="K3" s="68"/>
      <c r="L3" s="68"/>
      <c r="M3" s="68"/>
      <c r="N3" s="65"/>
    </row>
    <row r="4" spans="1:15" s="19" customFormat="1">
      <c r="A4" s="65"/>
      <c r="B4" s="65"/>
      <c r="C4" s="65"/>
      <c r="D4" s="65"/>
      <c r="E4" s="65"/>
      <c r="F4" s="65"/>
      <c r="G4" s="65"/>
      <c r="H4" s="65"/>
      <c r="I4" s="78" t="s">
        <v>123</v>
      </c>
      <c r="J4" s="78"/>
      <c r="K4" s="65"/>
      <c r="L4" s="78"/>
      <c r="M4" s="78"/>
      <c r="N4" s="65"/>
    </row>
    <row r="5" spans="1:15" s="19" customFormat="1" ht="28.5" customHeight="1">
      <c r="A5" s="73"/>
      <c r="B5" s="72" t="s">
        <v>203</v>
      </c>
      <c r="C5" s="72"/>
      <c r="D5" s="72"/>
      <c r="E5" s="72"/>
      <c r="F5" s="72"/>
      <c r="G5" s="72"/>
      <c r="H5" s="72"/>
      <c r="I5" s="72"/>
      <c r="J5" s="73"/>
      <c r="K5" s="73"/>
      <c r="L5" s="73"/>
      <c r="M5" s="73"/>
      <c r="N5" s="73"/>
      <c r="O5" s="20">
        <v>5.7870370370370366E-5</v>
      </c>
    </row>
    <row r="6" spans="1:15" s="19" customFormat="1" hidden="1"/>
    <row r="7" spans="1:15" s="19" customFormat="1" hidden="1">
      <c r="F7" s="59">
        <v>3.472222222222222E-3</v>
      </c>
    </row>
    <row r="8" spans="1:15" s="19" customFormat="1">
      <c r="A8" s="60" t="s">
        <v>205</v>
      </c>
      <c r="B8" s="60"/>
      <c r="C8" s="60"/>
      <c r="D8" s="60"/>
      <c r="E8" s="60"/>
      <c r="F8" s="60"/>
      <c r="G8" s="60"/>
      <c r="H8" s="60"/>
      <c r="I8" s="60"/>
    </row>
    <row r="9" spans="1:15" s="19" customFormat="1" hidden="1"/>
    <row r="10" spans="1:15" s="19" customFormat="1" hidden="1">
      <c r="F10" s="59">
        <v>3.472222222222222E-3</v>
      </c>
    </row>
    <row r="11" spans="1:15" s="19" customFormat="1" ht="66" customHeight="1">
      <c r="A11" s="51" t="s">
        <v>0</v>
      </c>
      <c r="B11" s="51" t="s">
        <v>1</v>
      </c>
      <c r="C11" s="51" t="s">
        <v>2</v>
      </c>
      <c r="D11" s="38" t="s">
        <v>8</v>
      </c>
      <c r="E11" s="38" t="s">
        <v>9</v>
      </c>
      <c r="F11" s="38" t="s">
        <v>10</v>
      </c>
      <c r="G11" s="42" t="s">
        <v>11</v>
      </c>
      <c r="H11" s="44" t="s">
        <v>95</v>
      </c>
      <c r="I11" s="40" t="s">
        <v>12</v>
      </c>
    </row>
    <row r="12" spans="1:15" s="19" customFormat="1" ht="1.5" customHeight="1">
      <c r="A12" s="52"/>
      <c r="B12" s="52"/>
      <c r="C12" s="52"/>
      <c r="D12" s="39"/>
      <c r="E12" s="39"/>
      <c r="F12" s="39"/>
      <c r="G12" s="43"/>
      <c r="H12" s="45"/>
      <c r="I12" s="41"/>
    </row>
    <row r="13" spans="1:15" s="19" customFormat="1" ht="18" customHeight="1">
      <c r="A13" s="3">
        <v>1</v>
      </c>
      <c r="B13" s="8" t="s">
        <v>204</v>
      </c>
      <c r="C13" s="8" t="s">
        <v>23</v>
      </c>
      <c r="D13" s="9">
        <v>0</v>
      </c>
      <c r="E13" s="10">
        <f>D13*$F$10</f>
        <v>0</v>
      </c>
      <c r="F13" s="6">
        <v>3.0555555555555555E-2</v>
      </c>
      <c r="G13" s="13">
        <f>E13+F13</f>
        <v>3.0555555555555555E-2</v>
      </c>
      <c r="H13" s="25">
        <f>G13/$G$13</f>
        <v>1</v>
      </c>
      <c r="I13" s="12" t="s">
        <v>126</v>
      </c>
    </row>
    <row r="14" spans="1:15" s="19" customFormat="1" ht="18" customHeight="1">
      <c r="A14" s="3">
        <v>2</v>
      </c>
      <c r="B14" s="8" t="s">
        <v>61</v>
      </c>
      <c r="C14" s="8" t="s">
        <v>22</v>
      </c>
      <c r="D14" s="9">
        <v>0</v>
      </c>
      <c r="E14" s="10">
        <f>D14*$F$10</f>
        <v>0</v>
      </c>
      <c r="F14" s="6">
        <v>3.4027777777777775E-2</v>
      </c>
      <c r="G14" s="13">
        <f>E14+F14</f>
        <v>3.4027777777777775E-2</v>
      </c>
      <c r="H14" s="25">
        <f t="shared" ref="H14:H17" si="0">G14/$G$13</f>
        <v>1.1136363636363635</v>
      </c>
      <c r="I14" s="12" t="s">
        <v>127</v>
      </c>
    </row>
    <row r="15" spans="1:15" s="19" customFormat="1" ht="18" customHeight="1">
      <c r="A15" s="3">
        <v>3</v>
      </c>
      <c r="B15" s="8" t="s">
        <v>197</v>
      </c>
      <c r="C15" s="8" t="s">
        <v>17</v>
      </c>
      <c r="D15" s="9">
        <v>0</v>
      </c>
      <c r="E15" s="10">
        <f>D15*$F$10</f>
        <v>0</v>
      </c>
      <c r="F15" s="6">
        <v>3.7499999999999999E-2</v>
      </c>
      <c r="G15" s="13">
        <f>E15+F15</f>
        <v>3.7499999999999999E-2</v>
      </c>
      <c r="H15" s="25">
        <f t="shared" si="0"/>
        <v>1.2272727272727273</v>
      </c>
      <c r="I15" s="12" t="s">
        <v>128</v>
      </c>
    </row>
    <row r="16" spans="1:15" s="19" customFormat="1" ht="18" customHeight="1">
      <c r="A16" s="3">
        <v>4</v>
      </c>
      <c r="B16" s="8" t="s">
        <v>198</v>
      </c>
      <c r="C16" s="8" t="s">
        <v>14</v>
      </c>
      <c r="D16" s="9">
        <v>0</v>
      </c>
      <c r="E16" s="10">
        <f>D16*$F$10</f>
        <v>0</v>
      </c>
      <c r="F16" s="6">
        <v>4.3750000000000004E-2</v>
      </c>
      <c r="G16" s="13">
        <f>E16+F16</f>
        <v>4.3750000000000004E-2</v>
      </c>
      <c r="H16" s="25">
        <f t="shared" si="0"/>
        <v>1.4318181818181821</v>
      </c>
      <c r="I16" s="3">
        <v>4</v>
      </c>
    </row>
    <row r="17" spans="1:9" s="19" customFormat="1">
      <c r="A17" s="3">
        <v>5</v>
      </c>
      <c r="B17" s="8" t="s">
        <v>65</v>
      </c>
      <c r="C17" s="8" t="s">
        <v>149</v>
      </c>
      <c r="D17" s="9">
        <v>0</v>
      </c>
      <c r="E17" s="10">
        <f>D17*$F$10</f>
        <v>0</v>
      </c>
      <c r="F17" s="6">
        <v>4.4444444444444446E-2</v>
      </c>
      <c r="G17" s="13">
        <f>E17+F17</f>
        <v>4.4444444444444446E-2</v>
      </c>
      <c r="H17" s="25">
        <f t="shared" si="0"/>
        <v>1.4545454545454546</v>
      </c>
      <c r="I17" s="3">
        <v>5</v>
      </c>
    </row>
    <row r="18" spans="1:9" s="19" customFormat="1">
      <c r="B18" s="19" t="s">
        <v>70</v>
      </c>
      <c r="C18" s="74" t="s">
        <v>124</v>
      </c>
      <c r="D18" s="75"/>
      <c r="E18" s="75"/>
      <c r="F18" s="75"/>
    </row>
    <row r="19" spans="1:9" s="19" customFormat="1">
      <c r="B19" s="19" t="s">
        <v>71</v>
      </c>
      <c r="C19" s="76" t="s">
        <v>125</v>
      </c>
      <c r="D19" s="75"/>
      <c r="E19" s="75"/>
      <c r="F19" s="75"/>
    </row>
  </sheetData>
  <sortState ref="A14:I17">
    <sortCondition ref="G13:G17"/>
  </sortState>
  <mergeCells count="11">
    <mergeCell ref="A1:I1"/>
    <mergeCell ref="B2:H2"/>
    <mergeCell ref="D18:F18"/>
    <mergeCell ref="D19:F19"/>
    <mergeCell ref="A8:I8"/>
    <mergeCell ref="B3:I3"/>
    <mergeCell ref="B5:I5"/>
    <mergeCell ref="A11:A12"/>
    <mergeCell ref="B11:B12"/>
    <mergeCell ref="C11:C12"/>
    <mergeCell ref="H11:H1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6"/>
  <sheetViews>
    <sheetView topLeftCell="A6" workbookViewId="0">
      <selection activeCell="A6" sqref="A1:XFD1048576"/>
    </sheetView>
  </sheetViews>
  <sheetFormatPr defaultRowHeight="15"/>
  <cols>
    <col min="1" max="1" width="5.28515625" style="58" customWidth="1"/>
    <col min="2" max="2" width="24.140625" style="58" customWidth="1"/>
    <col min="3" max="3" width="22" style="58" customWidth="1"/>
    <col min="4" max="9" width="9.140625" style="58" customWidth="1"/>
    <col min="10" max="15" width="9.140625" style="58"/>
    <col min="16" max="16" width="9.140625" style="58" customWidth="1"/>
    <col min="17" max="16384" width="9.140625" style="58"/>
  </cols>
  <sheetData>
    <row r="1" spans="1:23">
      <c r="A1" s="69" t="s">
        <v>67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5"/>
      <c r="R1" s="19"/>
      <c r="S1" s="19"/>
      <c r="T1" s="19"/>
      <c r="U1" s="19"/>
      <c r="V1" s="19"/>
      <c r="W1" s="19"/>
    </row>
    <row r="2" spans="1:23">
      <c r="A2" s="69" t="s">
        <v>74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5"/>
      <c r="R2" s="19"/>
      <c r="S2" s="19"/>
      <c r="T2" s="19"/>
      <c r="U2" s="19"/>
      <c r="V2" s="19"/>
      <c r="W2" s="19"/>
    </row>
    <row r="3" spans="1:23">
      <c r="A3" s="69" t="s">
        <v>69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8"/>
      <c r="Q3" s="65"/>
      <c r="R3" s="19"/>
      <c r="S3" s="19"/>
      <c r="T3" s="19"/>
      <c r="U3" s="19"/>
      <c r="V3" s="19"/>
      <c r="W3" s="19"/>
    </row>
    <row r="4" spans="1:23">
      <c r="A4" s="19"/>
      <c r="B4" s="19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71" t="s">
        <v>123</v>
      </c>
      <c r="P4" s="71"/>
      <c r="Q4" s="65"/>
      <c r="R4" s="19"/>
      <c r="S4" s="19"/>
      <c r="T4" s="19"/>
      <c r="U4" s="19"/>
      <c r="V4" s="19"/>
      <c r="W4" s="19"/>
    </row>
    <row r="5" spans="1:23">
      <c r="A5" s="72" t="s">
        <v>72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3"/>
      <c r="Q5" s="73"/>
      <c r="R5" s="20">
        <v>5.7870370370370366E-5</v>
      </c>
      <c r="S5" s="19"/>
      <c r="T5" s="19"/>
      <c r="U5" s="19"/>
      <c r="V5" s="19"/>
      <c r="W5" s="19"/>
    </row>
    <row r="6" spans="1:23">
      <c r="A6" s="72" t="s">
        <v>73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  <c r="Q6" s="73"/>
      <c r="R6" s="19"/>
      <c r="S6" s="19"/>
      <c r="T6" s="19"/>
      <c r="U6" s="19"/>
      <c r="V6" s="19"/>
      <c r="W6" s="19"/>
    </row>
    <row r="7" spans="1:23" hidden="1">
      <c r="D7" s="58" t="s">
        <v>35</v>
      </c>
      <c r="E7" s="58" t="s">
        <v>37</v>
      </c>
    </row>
    <row r="8" spans="1:23" hidden="1">
      <c r="Q8" s="85">
        <v>3.472222222222222E-3</v>
      </c>
    </row>
    <row r="9" spans="1:23" ht="14.25" customHeight="1">
      <c r="A9" s="51" t="s">
        <v>0</v>
      </c>
      <c r="B9" s="51" t="s">
        <v>1</v>
      </c>
      <c r="C9" s="51" t="s">
        <v>2</v>
      </c>
      <c r="D9" s="48" t="s">
        <v>3</v>
      </c>
      <c r="E9" s="49"/>
      <c r="F9" s="49"/>
      <c r="G9" s="49"/>
      <c r="H9" s="49"/>
      <c r="I9" s="50"/>
      <c r="J9" s="44" t="s">
        <v>8</v>
      </c>
      <c r="K9" s="44" t="s">
        <v>9</v>
      </c>
      <c r="L9" s="44" t="s">
        <v>10</v>
      </c>
      <c r="M9" s="53" t="s">
        <v>11</v>
      </c>
      <c r="N9" s="44" t="s">
        <v>94</v>
      </c>
      <c r="O9" s="51" t="s">
        <v>12</v>
      </c>
    </row>
    <row r="10" spans="1:23" ht="57.75" customHeight="1">
      <c r="A10" s="52"/>
      <c r="B10" s="52"/>
      <c r="C10" s="52"/>
      <c r="D10" s="82" t="s">
        <v>4</v>
      </c>
      <c r="E10" s="82" t="s">
        <v>98</v>
      </c>
      <c r="F10" s="82" t="s">
        <v>5</v>
      </c>
      <c r="G10" s="82" t="s">
        <v>6</v>
      </c>
      <c r="H10" s="82" t="s">
        <v>45</v>
      </c>
      <c r="I10" s="83" t="s">
        <v>7</v>
      </c>
      <c r="J10" s="45"/>
      <c r="K10" s="45"/>
      <c r="L10" s="45"/>
      <c r="M10" s="54"/>
      <c r="N10" s="45"/>
      <c r="O10" s="52"/>
    </row>
    <row r="11" spans="1:23" ht="18" customHeight="1">
      <c r="A11" s="3">
        <v>1</v>
      </c>
      <c r="B11" s="8" t="s">
        <v>33</v>
      </c>
      <c r="C11" s="8" t="s">
        <v>22</v>
      </c>
      <c r="D11" s="9">
        <v>0</v>
      </c>
      <c r="E11" s="9">
        <v>0</v>
      </c>
      <c r="F11" s="9">
        <v>0</v>
      </c>
      <c r="G11" s="9">
        <v>1</v>
      </c>
      <c r="H11" s="9">
        <v>1</v>
      </c>
      <c r="I11" s="9">
        <v>3</v>
      </c>
      <c r="J11" s="9">
        <f>SUM(D11:I11)</f>
        <v>5</v>
      </c>
      <c r="K11" s="10">
        <f t="shared" ref="K11:K23" si="0">J11*$Q$8</f>
        <v>1.7361111111111112E-2</v>
      </c>
      <c r="L11" s="10">
        <v>2.1527777777777781E-2</v>
      </c>
      <c r="M11" s="11">
        <f>K11+L11</f>
        <v>3.888888888888889E-2</v>
      </c>
      <c r="N11" s="24">
        <f t="shared" ref="N11:N23" si="1">M11/$M$11</f>
        <v>1</v>
      </c>
      <c r="O11" s="5" t="s">
        <v>126</v>
      </c>
    </row>
    <row r="12" spans="1:23" ht="18" customHeight="1">
      <c r="A12" s="3">
        <v>2</v>
      </c>
      <c r="B12" s="8" t="s">
        <v>137</v>
      </c>
      <c r="C12" s="8" t="s">
        <v>58</v>
      </c>
      <c r="D12" s="9">
        <v>0</v>
      </c>
      <c r="E12" s="9">
        <v>3</v>
      </c>
      <c r="F12" s="9">
        <v>1</v>
      </c>
      <c r="G12" s="9">
        <v>2</v>
      </c>
      <c r="H12" s="9">
        <v>10</v>
      </c>
      <c r="I12" s="9">
        <v>0</v>
      </c>
      <c r="J12" s="9">
        <f t="shared" ref="J12:J23" si="2">SUM(D12:I12)</f>
        <v>16</v>
      </c>
      <c r="K12" s="10">
        <f t="shared" si="0"/>
        <v>5.5555555555555552E-2</v>
      </c>
      <c r="L12" s="10">
        <v>1.9444444444444445E-2</v>
      </c>
      <c r="M12" s="11">
        <f t="shared" ref="M12:M23" si="3">K12+L12</f>
        <v>7.4999999999999997E-2</v>
      </c>
      <c r="N12" s="24">
        <f t="shared" si="1"/>
        <v>1.9285714285714284</v>
      </c>
      <c r="O12" s="3" t="s">
        <v>127</v>
      </c>
    </row>
    <row r="13" spans="1:23" ht="18" customHeight="1">
      <c r="A13" s="3">
        <v>3</v>
      </c>
      <c r="B13" s="4" t="s">
        <v>29</v>
      </c>
      <c r="C13" s="8" t="s">
        <v>14</v>
      </c>
      <c r="D13" s="3">
        <v>2</v>
      </c>
      <c r="E13" s="3">
        <v>5</v>
      </c>
      <c r="F13" s="3">
        <v>1</v>
      </c>
      <c r="G13" s="3">
        <v>0</v>
      </c>
      <c r="H13" s="3">
        <v>8</v>
      </c>
      <c r="I13" s="3">
        <v>3</v>
      </c>
      <c r="J13" s="9">
        <f t="shared" si="2"/>
        <v>19</v>
      </c>
      <c r="K13" s="6">
        <f t="shared" si="0"/>
        <v>6.5972222222222224E-2</v>
      </c>
      <c r="L13" s="6">
        <v>3.0555555555555555E-2</v>
      </c>
      <c r="M13" s="11">
        <f t="shared" si="3"/>
        <v>9.6527777777777782E-2</v>
      </c>
      <c r="N13" s="24">
        <f t="shared" si="1"/>
        <v>2.4821428571428572</v>
      </c>
      <c r="O13" s="9" t="s">
        <v>128</v>
      </c>
    </row>
    <row r="14" spans="1:23" ht="18" customHeight="1">
      <c r="A14" s="3">
        <v>4</v>
      </c>
      <c r="B14" s="8" t="s">
        <v>142</v>
      </c>
      <c r="C14" s="8" t="s">
        <v>140</v>
      </c>
      <c r="D14" s="9">
        <v>2</v>
      </c>
      <c r="E14" s="9">
        <v>8</v>
      </c>
      <c r="F14" s="9">
        <v>0</v>
      </c>
      <c r="G14" s="9">
        <v>2</v>
      </c>
      <c r="H14" s="9">
        <v>10</v>
      </c>
      <c r="I14" s="9">
        <v>0</v>
      </c>
      <c r="J14" s="9">
        <f t="shared" si="2"/>
        <v>22</v>
      </c>
      <c r="K14" s="10">
        <f t="shared" si="0"/>
        <v>7.6388888888888881E-2</v>
      </c>
      <c r="L14" s="10">
        <v>3.1944444444444449E-2</v>
      </c>
      <c r="M14" s="11">
        <f t="shared" si="3"/>
        <v>0.10833333333333334</v>
      </c>
      <c r="N14" s="24">
        <f t="shared" si="1"/>
        <v>2.7857142857142856</v>
      </c>
      <c r="O14" s="3">
        <v>4</v>
      </c>
    </row>
    <row r="15" spans="1:23" ht="18" customHeight="1">
      <c r="A15" s="3">
        <v>5</v>
      </c>
      <c r="B15" s="8" t="s">
        <v>141</v>
      </c>
      <c r="C15" s="8" t="s">
        <v>140</v>
      </c>
      <c r="D15" s="9">
        <v>10</v>
      </c>
      <c r="E15" s="9">
        <v>10</v>
      </c>
      <c r="F15" s="9">
        <v>0</v>
      </c>
      <c r="G15" s="9">
        <v>2</v>
      </c>
      <c r="H15" s="9">
        <v>0</v>
      </c>
      <c r="I15" s="9">
        <v>3</v>
      </c>
      <c r="J15" s="9">
        <f t="shared" si="2"/>
        <v>25</v>
      </c>
      <c r="K15" s="10">
        <f t="shared" si="0"/>
        <v>8.6805555555555552E-2</v>
      </c>
      <c r="L15" s="10">
        <v>2.7777777777777776E-2</v>
      </c>
      <c r="M15" s="11">
        <f t="shared" si="3"/>
        <v>0.11458333333333333</v>
      </c>
      <c r="N15" s="24">
        <f t="shared" si="1"/>
        <v>2.9464285714285712</v>
      </c>
      <c r="O15" s="3">
        <v>5</v>
      </c>
    </row>
    <row r="16" spans="1:23" ht="18" customHeight="1">
      <c r="A16" s="3">
        <v>6</v>
      </c>
      <c r="B16" s="8" t="s">
        <v>132</v>
      </c>
      <c r="C16" s="8" t="s">
        <v>16</v>
      </c>
      <c r="D16" s="9">
        <v>10</v>
      </c>
      <c r="E16" s="9">
        <v>10</v>
      </c>
      <c r="F16" s="9">
        <v>1</v>
      </c>
      <c r="G16" s="9">
        <v>6</v>
      </c>
      <c r="H16" s="9">
        <v>1</v>
      </c>
      <c r="I16" s="9">
        <v>3</v>
      </c>
      <c r="J16" s="9">
        <f t="shared" si="2"/>
        <v>31</v>
      </c>
      <c r="K16" s="10">
        <f t="shared" si="0"/>
        <v>0.10763888888888888</v>
      </c>
      <c r="L16" s="10">
        <v>2.7777777777777776E-2</v>
      </c>
      <c r="M16" s="11">
        <f t="shared" si="3"/>
        <v>0.13541666666666666</v>
      </c>
      <c r="N16" s="24">
        <f t="shared" si="1"/>
        <v>3.4821428571428568</v>
      </c>
      <c r="O16" s="3">
        <v>6</v>
      </c>
    </row>
    <row r="17" spans="1:15" ht="18" customHeight="1">
      <c r="A17" s="3">
        <v>7</v>
      </c>
      <c r="B17" s="8" t="s">
        <v>133</v>
      </c>
      <c r="C17" s="8" t="s">
        <v>23</v>
      </c>
      <c r="D17" s="9">
        <v>1</v>
      </c>
      <c r="E17" s="9">
        <v>8</v>
      </c>
      <c r="F17" s="9">
        <v>1</v>
      </c>
      <c r="G17" s="9">
        <v>9</v>
      </c>
      <c r="H17" s="9">
        <v>10</v>
      </c>
      <c r="I17" s="9">
        <v>3</v>
      </c>
      <c r="J17" s="9">
        <f t="shared" si="2"/>
        <v>32</v>
      </c>
      <c r="K17" s="10">
        <f t="shared" si="0"/>
        <v>0.1111111111111111</v>
      </c>
      <c r="L17" s="10">
        <v>2.4999999999999998E-2</v>
      </c>
      <c r="M17" s="11">
        <f t="shared" si="3"/>
        <v>0.1361111111111111</v>
      </c>
      <c r="N17" s="24">
        <f t="shared" si="1"/>
        <v>3.4999999999999996</v>
      </c>
      <c r="O17" s="3">
        <v>7</v>
      </c>
    </row>
    <row r="18" spans="1:15" ht="18" customHeight="1">
      <c r="A18" s="3">
        <v>8</v>
      </c>
      <c r="B18" s="8" t="s">
        <v>31</v>
      </c>
      <c r="C18" s="8" t="s">
        <v>136</v>
      </c>
      <c r="D18" s="9">
        <v>10</v>
      </c>
      <c r="E18" s="9">
        <v>7</v>
      </c>
      <c r="F18" s="9">
        <v>0</v>
      </c>
      <c r="G18" s="9">
        <v>0</v>
      </c>
      <c r="H18" s="9">
        <v>9</v>
      </c>
      <c r="I18" s="9">
        <v>5</v>
      </c>
      <c r="J18" s="9">
        <f t="shared" si="2"/>
        <v>31</v>
      </c>
      <c r="K18" s="10">
        <f t="shared" si="0"/>
        <v>0.10763888888888888</v>
      </c>
      <c r="L18" s="10">
        <v>2.9166666666666664E-2</v>
      </c>
      <c r="M18" s="11">
        <f t="shared" si="3"/>
        <v>0.13680555555555554</v>
      </c>
      <c r="N18" s="24">
        <f t="shared" si="1"/>
        <v>3.5178571428571423</v>
      </c>
      <c r="O18" s="3">
        <v>8</v>
      </c>
    </row>
    <row r="19" spans="1:15" ht="18" customHeight="1">
      <c r="A19" s="3">
        <v>9</v>
      </c>
      <c r="B19" s="8" t="s">
        <v>135</v>
      </c>
      <c r="C19" s="8" t="s">
        <v>136</v>
      </c>
      <c r="D19" s="9">
        <v>1</v>
      </c>
      <c r="E19" s="9">
        <v>10</v>
      </c>
      <c r="F19" s="9">
        <v>1</v>
      </c>
      <c r="G19" s="9">
        <v>10</v>
      </c>
      <c r="H19" s="9">
        <v>10</v>
      </c>
      <c r="I19" s="9">
        <v>3</v>
      </c>
      <c r="J19" s="9">
        <f t="shared" si="2"/>
        <v>35</v>
      </c>
      <c r="K19" s="10">
        <f t="shared" si="0"/>
        <v>0.12152777777777778</v>
      </c>
      <c r="L19" s="10">
        <v>2.8472222222222222E-2</v>
      </c>
      <c r="M19" s="11">
        <f t="shared" si="3"/>
        <v>0.15</v>
      </c>
      <c r="N19" s="24">
        <f t="shared" si="1"/>
        <v>3.8571428571428568</v>
      </c>
      <c r="O19" s="3">
        <v>9</v>
      </c>
    </row>
    <row r="20" spans="1:15" ht="18" customHeight="1">
      <c r="A20" s="3">
        <v>10</v>
      </c>
      <c r="B20" s="8" t="s">
        <v>129</v>
      </c>
      <c r="C20" s="8" t="s">
        <v>17</v>
      </c>
      <c r="D20" s="9">
        <v>1</v>
      </c>
      <c r="E20" s="9">
        <v>10</v>
      </c>
      <c r="F20" s="9">
        <v>7</v>
      </c>
      <c r="G20" s="9">
        <v>10</v>
      </c>
      <c r="H20" s="9">
        <v>10</v>
      </c>
      <c r="I20" s="9">
        <v>0</v>
      </c>
      <c r="J20" s="9">
        <f t="shared" si="2"/>
        <v>38</v>
      </c>
      <c r="K20" s="10">
        <f t="shared" si="0"/>
        <v>0.13194444444444445</v>
      </c>
      <c r="L20" s="10">
        <v>3.4722222222222224E-2</v>
      </c>
      <c r="M20" s="11">
        <f t="shared" si="3"/>
        <v>0.16666666666666669</v>
      </c>
      <c r="N20" s="24">
        <f t="shared" si="1"/>
        <v>4.2857142857142865</v>
      </c>
      <c r="O20" s="3">
        <v>10</v>
      </c>
    </row>
    <row r="21" spans="1:15" ht="18" customHeight="1">
      <c r="A21" s="3">
        <v>11</v>
      </c>
      <c r="B21" s="8" t="s">
        <v>131</v>
      </c>
      <c r="C21" s="8" t="s">
        <v>17</v>
      </c>
      <c r="D21" s="9">
        <v>10</v>
      </c>
      <c r="E21" s="9">
        <v>10</v>
      </c>
      <c r="F21" s="9">
        <v>1</v>
      </c>
      <c r="G21" s="9">
        <v>10</v>
      </c>
      <c r="H21" s="9">
        <v>10</v>
      </c>
      <c r="I21" s="9">
        <v>3</v>
      </c>
      <c r="J21" s="9">
        <f t="shared" si="2"/>
        <v>44</v>
      </c>
      <c r="K21" s="10">
        <f t="shared" si="0"/>
        <v>0.15277777777777776</v>
      </c>
      <c r="L21" s="10">
        <v>4.027777777777778E-2</v>
      </c>
      <c r="M21" s="11">
        <f t="shared" si="3"/>
        <v>0.19305555555555554</v>
      </c>
      <c r="N21" s="24">
        <f t="shared" si="1"/>
        <v>4.9642857142857135</v>
      </c>
      <c r="O21" s="3">
        <v>11</v>
      </c>
    </row>
    <row r="22" spans="1:15" ht="18" customHeight="1">
      <c r="A22" s="3">
        <v>12</v>
      </c>
      <c r="B22" s="8" t="s">
        <v>134</v>
      </c>
      <c r="C22" s="8" t="s">
        <v>14</v>
      </c>
      <c r="D22" s="9">
        <v>10</v>
      </c>
      <c r="E22" s="9">
        <v>10</v>
      </c>
      <c r="F22" s="9">
        <v>10</v>
      </c>
      <c r="G22" s="9">
        <v>10</v>
      </c>
      <c r="H22" s="9">
        <v>5</v>
      </c>
      <c r="I22" s="9">
        <v>3</v>
      </c>
      <c r="J22" s="9">
        <f t="shared" si="2"/>
        <v>48</v>
      </c>
      <c r="K22" s="10">
        <f t="shared" si="0"/>
        <v>0.16666666666666666</v>
      </c>
      <c r="L22" s="10">
        <v>4.3750000000000004E-2</v>
      </c>
      <c r="M22" s="11">
        <f t="shared" si="3"/>
        <v>0.21041666666666667</v>
      </c>
      <c r="N22" s="24">
        <f t="shared" si="1"/>
        <v>5.4107142857142856</v>
      </c>
      <c r="O22" s="3">
        <v>12</v>
      </c>
    </row>
    <row r="23" spans="1:15" ht="17.25" customHeight="1">
      <c r="A23" s="3">
        <v>13</v>
      </c>
      <c r="B23" s="8" t="s">
        <v>130</v>
      </c>
      <c r="C23" s="8" t="s">
        <v>17</v>
      </c>
      <c r="D23" s="9">
        <v>10</v>
      </c>
      <c r="E23" s="9">
        <v>10</v>
      </c>
      <c r="F23" s="9">
        <v>10</v>
      </c>
      <c r="G23" s="9">
        <v>10</v>
      </c>
      <c r="H23" s="9">
        <v>10</v>
      </c>
      <c r="I23" s="9">
        <v>5</v>
      </c>
      <c r="J23" s="9">
        <f t="shared" si="2"/>
        <v>55</v>
      </c>
      <c r="K23" s="10">
        <f t="shared" si="0"/>
        <v>0.19097222222222221</v>
      </c>
      <c r="L23" s="10">
        <v>5.7638888888888885E-2</v>
      </c>
      <c r="M23" s="11">
        <f t="shared" si="3"/>
        <v>0.24861111111111109</v>
      </c>
      <c r="N23" s="24">
        <f t="shared" si="1"/>
        <v>6.3928571428571423</v>
      </c>
      <c r="O23" s="3">
        <v>13</v>
      </c>
    </row>
    <row r="24" spans="1:15">
      <c r="B24" s="19" t="s">
        <v>70</v>
      </c>
      <c r="C24" s="74" t="s">
        <v>124</v>
      </c>
      <c r="D24" s="75"/>
      <c r="E24" s="75"/>
      <c r="F24" s="75"/>
    </row>
    <row r="25" spans="1:15">
      <c r="B25" s="19" t="s">
        <v>71</v>
      </c>
      <c r="C25" s="76" t="s">
        <v>125</v>
      </c>
      <c r="D25" s="75"/>
      <c r="E25" s="75"/>
      <c r="F25" s="75"/>
    </row>
    <row r="26" spans="1:15">
      <c r="C26" s="86"/>
    </row>
  </sheetData>
  <sortState ref="A11:O23">
    <sortCondition ref="M11:M23"/>
  </sortState>
  <mergeCells count="18">
    <mergeCell ref="A6:O6"/>
    <mergeCell ref="L9:L10"/>
    <mergeCell ref="M9:M10"/>
    <mergeCell ref="O9:O10"/>
    <mergeCell ref="A9:A10"/>
    <mergeCell ref="B9:B10"/>
    <mergeCell ref="C9:C10"/>
    <mergeCell ref="N9:N10"/>
    <mergeCell ref="A1:P1"/>
    <mergeCell ref="A2:P2"/>
    <mergeCell ref="O4:P4"/>
    <mergeCell ref="A3:O3"/>
    <mergeCell ref="A5:O5"/>
    <mergeCell ref="D9:I9"/>
    <mergeCell ref="J9:J10"/>
    <mergeCell ref="D24:F24"/>
    <mergeCell ref="D25:F25"/>
    <mergeCell ref="K9:K10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8"/>
  <sheetViews>
    <sheetView topLeftCell="A16" workbookViewId="0">
      <selection activeCell="A16" sqref="A1:XFD1048576"/>
    </sheetView>
  </sheetViews>
  <sheetFormatPr defaultRowHeight="15"/>
  <cols>
    <col min="1" max="1" width="9.140625" style="19"/>
    <col min="2" max="2" width="24.5703125" style="19" customWidth="1"/>
    <col min="3" max="3" width="22.85546875" style="19" customWidth="1"/>
    <col min="4" max="9" width="9.140625" style="19" customWidth="1"/>
    <col min="10" max="14" width="9.140625" style="19"/>
    <col min="15" max="15" width="8.85546875" style="19" customWidth="1"/>
    <col min="16" max="16384" width="9.140625" style="19"/>
  </cols>
  <sheetData>
    <row r="1" spans="1:17" ht="15.75">
      <c r="A1" s="55" t="s">
        <v>67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18"/>
    </row>
    <row r="2" spans="1:17" ht="12" customHeight="1">
      <c r="A2" s="56" t="s">
        <v>76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18"/>
    </row>
    <row r="3" spans="1:17" ht="13.5" customHeight="1">
      <c r="A3" s="56" t="s">
        <v>69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18"/>
    </row>
    <row r="4" spans="1:17" ht="12.75" customHeight="1">
      <c r="C4" s="18"/>
      <c r="D4" s="18"/>
      <c r="E4" s="18"/>
      <c r="F4" s="18"/>
      <c r="G4" s="18"/>
      <c r="H4" s="18"/>
      <c r="I4" s="18"/>
      <c r="J4" s="18"/>
      <c r="K4" s="18"/>
      <c r="L4" s="18"/>
      <c r="M4" s="57" t="s">
        <v>123</v>
      </c>
      <c r="N4" s="57"/>
      <c r="O4" s="57"/>
      <c r="P4" s="18"/>
    </row>
    <row r="5" spans="1:17" ht="13.5" customHeight="1">
      <c r="A5" s="46" t="s">
        <v>75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20">
        <v>5.7870370370370366E-5</v>
      </c>
    </row>
    <row r="6" spans="1:17" ht="14.25" customHeight="1">
      <c r="A6" s="46" t="s">
        <v>36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</row>
    <row r="7" spans="1:17" hidden="1">
      <c r="D7" s="19" t="s">
        <v>38</v>
      </c>
      <c r="E7" s="19" t="s">
        <v>39</v>
      </c>
    </row>
    <row r="8" spans="1:17" ht="0.75" customHeight="1">
      <c r="Q8" s="59">
        <v>3.472222222222222E-3</v>
      </c>
    </row>
    <row r="9" spans="1:17" ht="18" customHeight="1">
      <c r="A9" s="51" t="s">
        <v>0</v>
      </c>
      <c r="B9" s="51" t="s">
        <v>1</v>
      </c>
      <c r="C9" s="51" t="s">
        <v>2</v>
      </c>
      <c r="D9" s="48" t="s">
        <v>3</v>
      </c>
      <c r="E9" s="49"/>
      <c r="F9" s="49"/>
      <c r="G9" s="49"/>
      <c r="H9" s="49"/>
      <c r="I9" s="50"/>
      <c r="J9" s="44" t="s">
        <v>8</v>
      </c>
      <c r="K9" s="44" t="s">
        <v>9</v>
      </c>
      <c r="L9" s="44" t="s">
        <v>10</v>
      </c>
      <c r="M9" s="53" t="s">
        <v>11</v>
      </c>
      <c r="N9" s="44" t="s">
        <v>95</v>
      </c>
      <c r="O9" s="51" t="s">
        <v>12</v>
      </c>
    </row>
    <row r="10" spans="1:17" ht="39" customHeight="1">
      <c r="A10" s="52"/>
      <c r="B10" s="52"/>
      <c r="C10" s="52"/>
      <c r="D10" s="2" t="s">
        <v>4</v>
      </c>
      <c r="E10" s="2" t="s">
        <v>98</v>
      </c>
      <c r="F10" s="2" t="s">
        <v>5</v>
      </c>
      <c r="G10" s="2" t="s">
        <v>6</v>
      </c>
      <c r="H10" s="2" t="s">
        <v>45</v>
      </c>
      <c r="I10" s="1" t="s">
        <v>7</v>
      </c>
      <c r="J10" s="45"/>
      <c r="K10" s="45"/>
      <c r="L10" s="45"/>
      <c r="M10" s="54"/>
      <c r="N10" s="45"/>
      <c r="O10" s="52"/>
    </row>
    <row r="11" spans="1:17" ht="18" customHeight="1">
      <c r="A11" s="3">
        <v>1</v>
      </c>
      <c r="B11" s="8" t="s">
        <v>42</v>
      </c>
      <c r="C11" s="8" t="s">
        <v>22</v>
      </c>
      <c r="D11" s="3">
        <v>0</v>
      </c>
      <c r="E11" s="3">
        <v>0</v>
      </c>
      <c r="F11" s="3">
        <v>0</v>
      </c>
      <c r="G11" s="3">
        <v>1</v>
      </c>
      <c r="H11" s="3">
        <v>2</v>
      </c>
      <c r="I11" s="3">
        <v>0</v>
      </c>
      <c r="J11" s="9">
        <f t="shared" ref="J11:J35" si="0">SUM(D11:I11)</f>
        <v>3</v>
      </c>
      <c r="K11" s="10">
        <f t="shared" ref="K11:K35" si="1">J11*$Q$8</f>
        <v>1.0416666666666666E-2</v>
      </c>
      <c r="L11" s="6">
        <v>1.8055555555555557E-2</v>
      </c>
      <c r="M11" s="13">
        <f t="shared" ref="M11:M35" si="2">K11+L11</f>
        <v>2.8472222222222225E-2</v>
      </c>
      <c r="N11" s="25">
        <f t="shared" ref="N11:N35" si="3">M11/$M$11</f>
        <v>1</v>
      </c>
      <c r="O11" s="3" t="s">
        <v>126</v>
      </c>
    </row>
    <row r="12" spans="1:17" ht="18" customHeight="1">
      <c r="A12" s="3">
        <v>2</v>
      </c>
      <c r="B12" s="8" t="s">
        <v>27</v>
      </c>
      <c r="C12" s="8" t="s">
        <v>149</v>
      </c>
      <c r="D12" s="3">
        <v>0</v>
      </c>
      <c r="E12" s="3">
        <v>0</v>
      </c>
      <c r="F12" s="3">
        <v>0</v>
      </c>
      <c r="G12" s="3">
        <v>1</v>
      </c>
      <c r="H12" s="3">
        <v>1</v>
      </c>
      <c r="I12" s="3">
        <v>0</v>
      </c>
      <c r="J12" s="9">
        <f t="shared" si="0"/>
        <v>2</v>
      </c>
      <c r="K12" s="10">
        <f t="shared" si="1"/>
        <v>6.9444444444444441E-3</v>
      </c>
      <c r="L12" s="6">
        <v>2.5694444444444447E-2</v>
      </c>
      <c r="M12" s="13">
        <f t="shared" si="2"/>
        <v>3.2638888888888891E-2</v>
      </c>
      <c r="N12" s="25">
        <f t="shared" si="3"/>
        <v>1.1463414634146341</v>
      </c>
      <c r="O12" s="3" t="s">
        <v>127</v>
      </c>
    </row>
    <row r="13" spans="1:17" ht="18" customHeight="1">
      <c r="A13" s="3">
        <v>3</v>
      </c>
      <c r="B13" s="8" t="s">
        <v>152</v>
      </c>
      <c r="C13" s="8" t="s">
        <v>44</v>
      </c>
      <c r="D13" s="9">
        <v>2</v>
      </c>
      <c r="E13" s="9">
        <v>0</v>
      </c>
      <c r="F13" s="9">
        <v>1</v>
      </c>
      <c r="G13" s="9">
        <v>0</v>
      </c>
      <c r="H13" s="9">
        <v>3</v>
      </c>
      <c r="I13" s="9">
        <v>3</v>
      </c>
      <c r="J13" s="9">
        <f t="shared" si="0"/>
        <v>9</v>
      </c>
      <c r="K13" s="10">
        <f t="shared" si="1"/>
        <v>3.125E-2</v>
      </c>
      <c r="L13" s="10">
        <v>1.5972222222222224E-2</v>
      </c>
      <c r="M13" s="13">
        <f t="shared" si="2"/>
        <v>4.7222222222222221E-2</v>
      </c>
      <c r="N13" s="25">
        <f t="shared" si="3"/>
        <v>1.6585365853658534</v>
      </c>
      <c r="O13" s="3" t="s">
        <v>128</v>
      </c>
    </row>
    <row r="14" spans="1:17" ht="18" customHeight="1">
      <c r="A14" s="3">
        <v>4</v>
      </c>
      <c r="B14" s="8" t="s">
        <v>157</v>
      </c>
      <c r="C14" s="8" t="s">
        <v>14</v>
      </c>
      <c r="D14" s="3">
        <v>1</v>
      </c>
      <c r="E14" s="3">
        <v>2</v>
      </c>
      <c r="F14" s="3">
        <v>0</v>
      </c>
      <c r="G14" s="3">
        <v>0</v>
      </c>
      <c r="H14" s="3">
        <v>6</v>
      </c>
      <c r="I14" s="3">
        <v>0</v>
      </c>
      <c r="J14" s="9">
        <f t="shared" si="0"/>
        <v>9</v>
      </c>
      <c r="K14" s="10">
        <f t="shared" si="1"/>
        <v>3.125E-2</v>
      </c>
      <c r="L14" s="6">
        <v>2.6388888888888889E-2</v>
      </c>
      <c r="M14" s="13">
        <f t="shared" si="2"/>
        <v>5.7638888888888892E-2</v>
      </c>
      <c r="N14" s="25">
        <f t="shared" si="3"/>
        <v>2.024390243902439</v>
      </c>
      <c r="O14" s="9">
        <v>4</v>
      </c>
    </row>
    <row r="15" spans="1:17" ht="18" customHeight="1">
      <c r="A15" s="3">
        <v>5</v>
      </c>
      <c r="B15" s="8" t="s">
        <v>147</v>
      </c>
      <c r="C15" s="8" t="s">
        <v>22</v>
      </c>
      <c r="D15" s="3">
        <v>0</v>
      </c>
      <c r="E15" s="3">
        <v>2</v>
      </c>
      <c r="F15" s="3">
        <v>1</v>
      </c>
      <c r="G15" s="3">
        <v>0</v>
      </c>
      <c r="H15" s="3">
        <v>1</v>
      </c>
      <c r="I15" s="3">
        <v>5</v>
      </c>
      <c r="J15" s="9">
        <f t="shared" si="0"/>
        <v>9</v>
      </c>
      <c r="K15" s="10">
        <f t="shared" si="1"/>
        <v>3.125E-2</v>
      </c>
      <c r="L15" s="6">
        <v>2.8472222222222222E-2</v>
      </c>
      <c r="M15" s="13">
        <f t="shared" si="2"/>
        <v>5.9722222222222218E-2</v>
      </c>
      <c r="N15" s="25">
        <f t="shared" si="3"/>
        <v>2.0975609756097557</v>
      </c>
      <c r="O15" s="3">
        <v>5</v>
      </c>
    </row>
    <row r="16" spans="1:17" ht="18" customHeight="1">
      <c r="A16" s="3">
        <v>6</v>
      </c>
      <c r="B16" s="4" t="s">
        <v>13</v>
      </c>
      <c r="C16" s="8" t="s">
        <v>14</v>
      </c>
      <c r="D16" s="3">
        <v>1</v>
      </c>
      <c r="E16" s="3">
        <v>5</v>
      </c>
      <c r="F16" s="3">
        <v>1</v>
      </c>
      <c r="G16" s="3">
        <v>0</v>
      </c>
      <c r="H16" s="3">
        <v>0</v>
      </c>
      <c r="I16" s="3">
        <v>3</v>
      </c>
      <c r="J16" s="9">
        <f t="shared" si="0"/>
        <v>10</v>
      </c>
      <c r="K16" s="10">
        <f t="shared" si="1"/>
        <v>3.4722222222222224E-2</v>
      </c>
      <c r="L16" s="6">
        <v>2.4999999999999998E-2</v>
      </c>
      <c r="M16" s="13">
        <f t="shared" si="2"/>
        <v>5.9722222222222218E-2</v>
      </c>
      <c r="N16" s="25">
        <f t="shared" si="3"/>
        <v>2.0975609756097557</v>
      </c>
      <c r="O16" s="9">
        <v>6</v>
      </c>
    </row>
    <row r="17" spans="1:15" ht="18" customHeight="1">
      <c r="A17" s="3">
        <v>7</v>
      </c>
      <c r="B17" s="8" t="s">
        <v>151</v>
      </c>
      <c r="C17" s="8" t="s">
        <v>44</v>
      </c>
      <c r="D17" s="3">
        <v>1</v>
      </c>
      <c r="E17" s="3">
        <v>3</v>
      </c>
      <c r="F17" s="3">
        <v>0</v>
      </c>
      <c r="G17" s="3">
        <v>2</v>
      </c>
      <c r="H17" s="3">
        <v>4</v>
      </c>
      <c r="I17" s="3">
        <v>0</v>
      </c>
      <c r="J17" s="9">
        <f t="shared" si="0"/>
        <v>10</v>
      </c>
      <c r="K17" s="10">
        <f t="shared" si="1"/>
        <v>3.4722222222222224E-2</v>
      </c>
      <c r="L17" s="6">
        <v>2.5694444444444447E-2</v>
      </c>
      <c r="M17" s="13">
        <f t="shared" si="2"/>
        <v>6.0416666666666674E-2</v>
      </c>
      <c r="N17" s="25">
        <f t="shared" si="3"/>
        <v>2.1219512195121952</v>
      </c>
      <c r="O17" s="3">
        <v>7</v>
      </c>
    </row>
    <row r="18" spans="1:15" ht="18" customHeight="1">
      <c r="A18" s="3">
        <v>8</v>
      </c>
      <c r="B18" s="8" t="s">
        <v>156</v>
      </c>
      <c r="C18" s="8" t="s">
        <v>16</v>
      </c>
      <c r="D18" s="9">
        <v>1</v>
      </c>
      <c r="E18" s="9">
        <v>5</v>
      </c>
      <c r="F18" s="9">
        <v>0</v>
      </c>
      <c r="G18" s="9">
        <v>2</v>
      </c>
      <c r="H18" s="9">
        <v>2</v>
      </c>
      <c r="I18" s="9">
        <v>3</v>
      </c>
      <c r="J18" s="9">
        <f t="shared" si="0"/>
        <v>13</v>
      </c>
      <c r="K18" s="10">
        <f t="shared" si="1"/>
        <v>4.5138888888888888E-2</v>
      </c>
      <c r="L18" s="10">
        <v>2.0833333333333332E-2</v>
      </c>
      <c r="M18" s="13">
        <f t="shared" si="2"/>
        <v>6.5972222222222224E-2</v>
      </c>
      <c r="N18" s="25">
        <f t="shared" si="3"/>
        <v>2.3170731707317072</v>
      </c>
      <c r="O18" s="9">
        <v>8</v>
      </c>
    </row>
    <row r="19" spans="1:15" ht="18" customHeight="1">
      <c r="A19" s="3">
        <v>9</v>
      </c>
      <c r="B19" s="8" t="s">
        <v>20</v>
      </c>
      <c r="C19" s="8" t="s">
        <v>149</v>
      </c>
      <c r="D19" s="3">
        <v>1</v>
      </c>
      <c r="E19" s="3">
        <v>1</v>
      </c>
      <c r="F19" s="3">
        <v>1</v>
      </c>
      <c r="G19" s="3">
        <v>1</v>
      </c>
      <c r="H19" s="3">
        <v>10</v>
      </c>
      <c r="I19" s="3">
        <v>0</v>
      </c>
      <c r="J19" s="9">
        <f t="shared" si="0"/>
        <v>14</v>
      </c>
      <c r="K19" s="10">
        <f t="shared" si="1"/>
        <v>4.8611111111111105E-2</v>
      </c>
      <c r="L19" s="6">
        <v>2.7777777777777776E-2</v>
      </c>
      <c r="M19" s="13">
        <f t="shared" si="2"/>
        <v>7.6388888888888881E-2</v>
      </c>
      <c r="N19" s="25">
        <f t="shared" si="3"/>
        <v>2.682926829268292</v>
      </c>
      <c r="O19" s="3">
        <v>9</v>
      </c>
    </row>
    <row r="20" spans="1:15" ht="18" customHeight="1">
      <c r="A20" s="3">
        <v>10</v>
      </c>
      <c r="B20" s="8" t="s">
        <v>146</v>
      </c>
      <c r="C20" s="8" t="s">
        <v>22</v>
      </c>
      <c r="D20" s="9">
        <v>0</v>
      </c>
      <c r="E20" s="9">
        <v>1</v>
      </c>
      <c r="F20" s="9">
        <v>1</v>
      </c>
      <c r="G20" s="9">
        <v>0</v>
      </c>
      <c r="H20" s="9">
        <v>10</v>
      </c>
      <c r="I20" s="9">
        <v>5</v>
      </c>
      <c r="J20" s="9">
        <f t="shared" si="0"/>
        <v>17</v>
      </c>
      <c r="K20" s="10">
        <f t="shared" si="1"/>
        <v>5.9027777777777776E-2</v>
      </c>
      <c r="L20" s="10">
        <v>2.013888888888889E-2</v>
      </c>
      <c r="M20" s="13">
        <f t="shared" si="2"/>
        <v>7.9166666666666663E-2</v>
      </c>
      <c r="N20" s="25">
        <f t="shared" si="3"/>
        <v>2.7804878048780486</v>
      </c>
      <c r="O20" s="9">
        <v>10</v>
      </c>
    </row>
    <row r="21" spans="1:15" ht="18" customHeight="1">
      <c r="A21" s="3">
        <v>11</v>
      </c>
      <c r="B21" s="8" t="s">
        <v>19</v>
      </c>
      <c r="C21" s="8" t="s">
        <v>149</v>
      </c>
      <c r="D21" s="9">
        <v>0</v>
      </c>
      <c r="E21" s="9">
        <v>10</v>
      </c>
      <c r="F21" s="9">
        <v>1</v>
      </c>
      <c r="G21" s="9">
        <v>1</v>
      </c>
      <c r="H21" s="9">
        <v>2</v>
      </c>
      <c r="I21" s="9">
        <v>0</v>
      </c>
      <c r="J21" s="9">
        <f t="shared" si="0"/>
        <v>14</v>
      </c>
      <c r="K21" s="10">
        <f t="shared" si="1"/>
        <v>4.8611111111111105E-2</v>
      </c>
      <c r="L21" s="10">
        <v>3.0555555555555555E-2</v>
      </c>
      <c r="M21" s="13">
        <f t="shared" si="2"/>
        <v>7.9166666666666663E-2</v>
      </c>
      <c r="N21" s="25">
        <f t="shared" si="3"/>
        <v>2.7804878048780486</v>
      </c>
      <c r="O21" s="3">
        <v>10</v>
      </c>
    </row>
    <row r="22" spans="1:15" ht="18" customHeight="1">
      <c r="A22" s="3">
        <v>12</v>
      </c>
      <c r="B22" s="8" t="s">
        <v>153</v>
      </c>
      <c r="C22" s="8" t="s">
        <v>44</v>
      </c>
      <c r="D22" s="9">
        <v>10</v>
      </c>
      <c r="E22" s="9">
        <v>2</v>
      </c>
      <c r="F22" s="9">
        <v>1</v>
      </c>
      <c r="G22" s="9">
        <v>0</v>
      </c>
      <c r="H22" s="9">
        <v>0</v>
      </c>
      <c r="I22" s="9">
        <v>5</v>
      </c>
      <c r="J22" s="9">
        <f t="shared" si="0"/>
        <v>18</v>
      </c>
      <c r="K22" s="10">
        <f t="shared" si="1"/>
        <v>6.25E-2</v>
      </c>
      <c r="L22" s="10">
        <v>1.8749999999999999E-2</v>
      </c>
      <c r="M22" s="13">
        <f t="shared" si="2"/>
        <v>8.1250000000000003E-2</v>
      </c>
      <c r="N22" s="25">
        <f t="shared" si="3"/>
        <v>2.8536585365853657</v>
      </c>
      <c r="O22" s="9">
        <v>12</v>
      </c>
    </row>
    <row r="23" spans="1:15" ht="18" customHeight="1">
      <c r="A23" s="3">
        <v>13</v>
      </c>
      <c r="B23" s="8" t="s">
        <v>18</v>
      </c>
      <c r="C23" s="8" t="s">
        <v>149</v>
      </c>
      <c r="D23" s="3">
        <v>1</v>
      </c>
      <c r="E23" s="3">
        <v>5</v>
      </c>
      <c r="F23" s="3">
        <v>0</v>
      </c>
      <c r="G23" s="3">
        <v>0</v>
      </c>
      <c r="H23" s="3">
        <v>10</v>
      </c>
      <c r="I23" s="3">
        <v>0</v>
      </c>
      <c r="J23" s="9">
        <f t="shared" si="0"/>
        <v>16</v>
      </c>
      <c r="K23" s="10">
        <f t="shared" si="1"/>
        <v>5.5555555555555552E-2</v>
      </c>
      <c r="L23" s="6">
        <v>2.7083333333333334E-2</v>
      </c>
      <c r="M23" s="13">
        <f t="shared" si="2"/>
        <v>8.2638888888888887E-2</v>
      </c>
      <c r="N23" s="25">
        <f t="shared" si="3"/>
        <v>2.9024390243902434</v>
      </c>
      <c r="O23" s="3">
        <v>13</v>
      </c>
    </row>
    <row r="24" spans="1:15" ht="18" customHeight="1">
      <c r="A24" s="3">
        <v>14</v>
      </c>
      <c r="B24" s="8" t="s">
        <v>28</v>
      </c>
      <c r="C24" s="8" t="s">
        <v>22</v>
      </c>
      <c r="D24" s="3">
        <v>0</v>
      </c>
      <c r="E24" s="3">
        <v>3</v>
      </c>
      <c r="F24" s="3">
        <v>10</v>
      </c>
      <c r="G24" s="3">
        <v>0</v>
      </c>
      <c r="H24" s="3">
        <v>10</v>
      </c>
      <c r="I24" s="3">
        <v>0</v>
      </c>
      <c r="J24" s="9">
        <f t="shared" si="0"/>
        <v>23</v>
      </c>
      <c r="K24" s="10">
        <f t="shared" si="1"/>
        <v>7.9861111111111105E-2</v>
      </c>
      <c r="L24" s="6">
        <v>2.2222222222222223E-2</v>
      </c>
      <c r="M24" s="13">
        <f t="shared" si="2"/>
        <v>0.10208333333333333</v>
      </c>
      <c r="N24" s="25">
        <f t="shared" si="3"/>
        <v>3.5853658536585362</v>
      </c>
      <c r="O24" s="9">
        <v>14</v>
      </c>
    </row>
    <row r="25" spans="1:15" ht="18" customHeight="1">
      <c r="A25" s="3">
        <v>15</v>
      </c>
      <c r="B25" s="8" t="s">
        <v>155</v>
      </c>
      <c r="C25" s="8" t="s">
        <v>58</v>
      </c>
      <c r="D25" s="3">
        <v>1</v>
      </c>
      <c r="E25" s="3">
        <v>10</v>
      </c>
      <c r="F25" s="3">
        <v>0</v>
      </c>
      <c r="G25" s="3">
        <v>0</v>
      </c>
      <c r="H25" s="3">
        <v>10</v>
      </c>
      <c r="I25" s="3">
        <v>3</v>
      </c>
      <c r="J25" s="9">
        <f t="shared" si="0"/>
        <v>24</v>
      </c>
      <c r="K25" s="10">
        <f t="shared" si="1"/>
        <v>8.3333333333333329E-2</v>
      </c>
      <c r="L25" s="6">
        <v>2.013888888888889E-2</v>
      </c>
      <c r="M25" s="13">
        <f t="shared" si="2"/>
        <v>0.10347222222222222</v>
      </c>
      <c r="N25" s="25">
        <f t="shared" si="3"/>
        <v>3.6341463414634139</v>
      </c>
      <c r="O25" s="3">
        <v>15</v>
      </c>
    </row>
    <row r="26" spans="1:15" ht="18" customHeight="1">
      <c r="A26" s="3">
        <v>16</v>
      </c>
      <c r="B26" s="8" t="s">
        <v>148</v>
      </c>
      <c r="C26" s="8" t="s">
        <v>103</v>
      </c>
      <c r="D26" s="3">
        <v>1</v>
      </c>
      <c r="E26" s="3">
        <v>5</v>
      </c>
      <c r="F26" s="3">
        <v>1</v>
      </c>
      <c r="G26" s="3">
        <v>3</v>
      </c>
      <c r="H26" s="3">
        <v>10</v>
      </c>
      <c r="I26" s="3">
        <v>3</v>
      </c>
      <c r="J26" s="9">
        <f t="shared" si="0"/>
        <v>23</v>
      </c>
      <c r="K26" s="10">
        <f t="shared" si="1"/>
        <v>7.9861111111111105E-2</v>
      </c>
      <c r="L26" s="6">
        <v>3.1944444444444449E-2</v>
      </c>
      <c r="M26" s="13">
        <f t="shared" si="2"/>
        <v>0.11180555555555555</v>
      </c>
      <c r="N26" s="25">
        <f t="shared" si="3"/>
        <v>3.9268292682926824</v>
      </c>
      <c r="O26" s="9">
        <v>16</v>
      </c>
    </row>
    <row r="27" spans="1:15" ht="18" customHeight="1">
      <c r="A27" s="3">
        <v>17</v>
      </c>
      <c r="B27" s="8" t="s">
        <v>24</v>
      </c>
      <c r="C27" s="8" t="s">
        <v>149</v>
      </c>
      <c r="D27" s="3">
        <v>1</v>
      </c>
      <c r="E27" s="3">
        <v>10</v>
      </c>
      <c r="F27" s="3">
        <v>0</v>
      </c>
      <c r="G27" s="3">
        <v>3</v>
      </c>
      <c r="H27" s="3">
        <v>10</v>
      </c>
      <c r="I27" s="3">
        <v>0</v>
      </c>
      <c r="J27" s="9">
        <f t="shared" si="0"/>
        <v>24</v>
      </c>
      <c r="K27" s="10">
        <f t="shared" si="1"/>
        <v>8.3333333333333329E-2</v>
      </c>
      <c r="L27" s="6">
        <v>2.9861111111111113E-2</v>
      </c>
      <c r="M27" s="13">
        <f t="shared" si="2"/>
        <v>0.11319444444444444</v>
      </c>
      <c r="N27" s="25">
        <f t="shared" si="3"/>
        <v>3.9756097560975605</v>
      </c>
      <c r="O27" s="3">
        <v>17</v>
      </c>
    </row>
    <row r="28" spans="1:15" ht="18" customHeight="1">
      <c r="A28" s="3">
        <v>18</v>
      </c>
      <c r="B28" s="8" t="s">
        <v>158</v>
      </c>
      <c r="C28" s="8" t="s">
        <v>140</v>
      </c>
      <c r="D28" s="3">
        <v>1</v>
      </c>
      <c r="E28" s="3">
        <v>3</v>
      </c>
      <c r="F28" s="3">
        <v>1</v>
      </c>
      <c r="G28" s="3">
        <v>10</v>
      </c>
      <c r="H28" s="3">
        <v>10</v>
      </c>
      <c r="I28" s="3">
        <v>0</v>
      </c>
      <c r="J28" s="9">
        <f t="shared" si="0"/>
        <v>25</v>
      </c>
      <c r="K28" s="10">
        <f t="shared" si="1"/>
        <v>8.6805555555555552E-2</v>
      </c>
      <c r="L28" s="6">
        <v>3.0555555555555555E-2</v>
      </c>
      <c r="M28" s="13">
        <f t="shared" si="2"/>
        <v>0.11736111111111111</v>
      </c>
      <c r="N28" s="25">
        <f t="shared" si="3"/>
        <v>4.1219512195121943</v>
      </c>
      <c r="O28" s="9">
        <v>18</v>
      </c>
    </row>
    <row r="29" spans="1:15" ht="18" customHeight="1">
      <c r="A29" s="3">
        <v>19</v>
      </c>
      <c r="B29" s="8" t="s">
        <v>145</v>
      </c>
      <c r="C29" s="8" t="s">
        <v>17</v>
      </c>
      <c r="D29" s="9">
        <v>10</v>
      </c>
      <c r="E29" s="9">
        <v>6</v>
      </c>
      <c r="F29" s="9">
        <v>0</v>
      </c>
      <c r="G29" s="9">
        <v>0</v>
      </c>
      <c r="H29" s="9">
        <v>10</v>
      </c>
      <c r="I29" s="9">
        <v>3</v>
      </c>
      <c r="J29" s="9">
        <f t="shared" si="0"/>
        <v>29</v>
      </c>
      <c r="K29" s="10">
        <f t="shared" si="1"/>
        <v>0.10069444444444443</v>
      </c>
      <c r="L29" s="10">
        <v>2.5694444444444447E-2</v>
      </c>
      <c r="M29" s="13">
        <f t="shared" si="2"/>
        <v>0.12638888888888888</v>
      </c>
      <c r="N29" s="25">
        <f t="shared" si="3"/>
        <v>4.4390243902439019</v>
      </c>
      <c r="O29" s="3">
        <v>19</v>
      </c>
    </row>
    <row r="30" spans="1:15" ht="18" customHeight="1">
      <c r="A30" s="3">
        <v>20</v>
      </c>
      <c r="B30" s="8" t="s">
        <v>25</v>
      </c>
      <c r="C30" s="8" t="s">
        <v>103</v>
      </c>
      <c r="D30" s="3">
        <v>1</v>
      </c>
      <c r="E30" s="3">
        <v>10</v>
      </c>
      <c r="F30" s="3">
        <v>0</v>
      </c>
      <c r="G30" s="3">
        <v>7</v>
      </c>
      <c r="H30" s="3">
        <v>10</v>
      </c>
      <c r="I30" s="3">
        <v>3</v>
      </c>
      <c r="J30" s="9">
        <f t="shared" si="0"/>
        <v>31</v>
      </c>
      <c r="K30" s="10">
        <f t="shared" si="1"/>
        <v>0.10763888888888888</v>
      </c>
      <c r="L30" s="6">
        <v>3.4027777777777775E-2</v>
      </c>
      <c r="M30" s="13">
        <f t="shared" si="2"/>
        <v>0.14166666666666666</v>
      </c>
      <c r="N30" s="25">
        <f t="shared" si="3"/>
        <v>4.9756097560975601</v>
      </c>
      <c r="O30" s="9">
        <v>20</v>
      </c>
    </row>
    <row r="31" spans="1:15" ht="18" customHeight="1">
      <c r="A31" s="3">
        <v>21</v>
      </c>
      <c r="B31" s="8" t="s">
        <v>154</v>
      </c>
      <c r="C31" s="8" t="s">
        <v>58</v>
      </c>
      <c r="D31" s="3">
        <v>1</v>
      </c>
      <c r="E31" s="3">
        <v>10</v>
      </c>
      <c r="F31" s="3">
        <v>10</v>
      </c>
      <c r="G31" s="3">
        <v>0</v>
      </c>
      <c r="H31" s="3">
        <v>10</v>
      </c>
      <c r="I31" s="3">
        <v>3</v>
      </c>
      <c r="J31" s="9">
        <f t="shared" si="0"/>
        <v>34</v>
      </c>
      <c r="K31" s="10">
        <f t="shared" si="1"/>
        <v>0.11805555555555555</v>
      </c>
      <c r="L31" s="6">
        <v>2.4999999999999998E-2</v>
      </c>
      <c r="M31" s="13">
        <f t="shared" si="2"/>
        <v>0.14305555555555555</v>
      </c>
      <c r="N31" s="25">
        <f t="shared" si="3"/>
        <v>5.0243902439024382</v>
      </c>
      <c r="O31" s="3">
        <v>21</v>
      </c>
    </row>
    <row r="32" spans="1:15" ht="18" customHeight="1">
      <c r="A32" s="3">
        <v>22</v>
      </c>
      <c r="B32" s="8" t="s">
        <v>150</v>
      </c>
      <c r="C32" s="8" t="s">
        <v>149</v>
      </c>
      <c r="D32" s="3">
        <v>1</v>
      </c>
      <c r="E32" s="3">
        <v>8</v>
      </c>
      <c r="F32" s="3">
        <v>10</v>
      </c>
      <c r="G32" s="3">
        <v>2</v>
      </c>
      <c r="H32" s="3">
        <v>7</v>
      </c>
      <c r="I32" s="3">
        <v>3</v>
      </c>
      <c r="J32" s="9">
        <f t="shared" si="0"/>
        <v>31</v>
      </c>
      <c r="K32" s="10">
        <f t="shared" si="1"/>
        <v>0.10763888888888888</v>
      </c>
      <c r="L32" s="6">
        <v>3.6805555555555557E-2</v>
      </c>
      <c r="M32" s="13">
        <f t="shared" si="2"/>
        <v>0.14444444444444443</v>
      </c>
      <c r="N32" s="25">
        <f t="shared" si="3"/>
        <v>5.0731707317073162</v>
      </c>
      <c r="O32" s="9">
        <v>22</v>
      </c>
    </row>
    <row r="33" spans="1:15" ht="18" customHeight="1">
      <c r="A33" s="3">
        <v>23</v>
      </c>
      <c r="B33" s="8" t="s">
        <v>143</v>
      </c>
      <c r="C33" s="8" t="s">
        <v>17</v>
      </c>
      <c r="D33" s="9">
        <v>10</v>
      </c>
      <c r="E33" s="9">
        <v>10</v>
      </c>
      <c r="F33" s="9">
        <v>1</v>
      </c>
      <c r="G33" s="9">
        <v>3</v>
      </c>
      <c r="H33" s="9">
        <v>10</v>
      </c>
      <c r="I33" s="9">
        <v>3</v>
      </c>
      <c r="J33" s="9">
        <f t="shared" si="0"/>
        <v>37</v>
      </c>
      <c r="K33" s="10">
        <f t="shared" si="1"/>
        <v>0.12847222222222221</v>
      </c>
      <c r="L33" s="10">
        <v>2.8472222222222222E-2</v>
      </c>
      <c r="M33" s="13">
        <f t="shared" si="2"/>
        <v>0.15694444444444444</v>
      </c>
      <c r="N33" s="25">
        <f t="shared" si="3"/>
        <v>5.5121951219512191</v>
      </c>
      <c r="O33" s="3">
        <v>23</v>
      </c>
    </row>
    <row r="34" spans="1:15" ht="18" customHeight="1">
      <c r="A34" s="3">
        <v>24</v>
      </c>
      <c r="B34" s="8" t="s">
        <v>21</v>
      </c>
      <c r="C34" s="8" t="s">
        <v>149</v>
      </c>
      <c r="D34" s="3">
        <v>0</v>
      </c>
      <c r="E34" s="3">
        <v>10</v>
      </c>
      <c r="F34" s="3">
        <v>1</v>
      </c>
      <c r="G34" s="3">
        <v>10</v>
      </c>
      <c r="H34" s="3">
        <v>9</v>
      </c>
      <c r="I34" s="3">
        <v>3</v>
      </c>
      <c r="J34" s="9">
        <f t="shared" si="0"/>
        <v>33</v>
      </c>
      <c r="K34" s="10">
        <f t="shared" si="1"/>
        <v>0.11458333333333333</v>
      </c>
      <c r="L34" s="6">
        <v>4.7916666666666663E-2</v>
      </c>
      <c r="M34" s="13">
        <f t="shared" si="2"/>
        <v>0.16249999999999998</v>
      </c>
      <c r="N34" s="25">
        <f t="shared" si="3"/>
        <v>5.7073170731707306</v>
      </c>
      <c r="O34" s="9">
        <v>24</v>
      </c>
    </row>
    <row r="35" spans="1:15" ht="18" customHeight="1">
      <c r="A35" s="3">
        <v>25</v>
      </c>
      <c r="B35" s="8" t="s">
        <v>144</v>
      </c>
      <c r="C35" s="8" t="s">
        <v>17</v>
      </c>
      <c r="D35" s="9">
        <v>10</v>
      </c>
      <c r="E35" s="9">
        <v>10</v>
      </c>
      <c r="F35" s="9">
        <v>1</v>
      </c>
      <c r="G35" s="9">
        <v>4</v>
      </c>
      <c r="H35" s="9">
        <v>10</v>
      </c>
      <c r="I35" s="9">
        <v>5</v>
      </c>
      <c r="J35" s="9">
        <f t="shared" si="0"/>
        <v>40</v>
      </c>
      <c r="K35" s="10">
        <f t="shared" si="1"/>
        <v>0.1388888888888889</v>
      </c>
      <c r="L35" s="10">
        <v>2.6388888888888889E-2</v>
      </c>
      <c r="M35" s="13">
        <f t="shared" si="2"/>
        <v>0.16527777777777777</v>
      </c>
      <c r="N35" s="25">
        <f t="shared" si="3"/>
        <v>5.8048780487804867</v>
      </c>
      <c r="O35" s="3">
        <v>25</v>
      </c>
    </row>
    <row r="37" spans="1:15" ht="15.75">
      <c r="B37" s="19" t="s">
        <v>70</v>
      </c>
      <c r="C37" s="21" t="s">
        <v>124</v>
      </c>
      <c r="D37" s="47"/>
      <c r="E37" s="47"/>
      <c r="F37" s="47"/>
    </row>
    <row r="38" spans="1:15" ht="15.75">
      <c r="B38" s="19" t="s">
        <v>71</v>
      </c>
      <c r="C38" s="22" t="s">
        <v>125</v>
      </c>
      <c r="D38" s="47"/>
      <c r="E38" s="47"/>
      <c r="F38" s="47"/>
    </row>
  </sheetData>
  <sortState ref="A11:O35">
    <sortCondition ref="M11:M35"/>
  </sortState>
  <mergeCells count="18">
    <mergeCell ref="A9:A10"/>
    <mergeCell ref="B9:B10"/>
    <mergeCell ref="C9:C10"/>
    <mergeCell ref="N9:N10"/>
    <mergeCell ref="D37:F37"/>
    <mergeCell ref="D38:F38"/>
    <mergeCell ref="A1:O1"/>
    <mergeCell ref="A2:O2"/>
    <mergeCell ref="A3:O3"/>
    <mergeCell ref="M4:O4"/>
    <mergeCell ref="A5:P5"/>
    <mergeCell ref="D9:I9"/>
    <mergeCell ref="J9:J10"/>
    <mergeCell ref="A6:P6"/>
    <mergeCell ref="K9:K10"/>
    <mergeCell ref="L9:L10"/>
    <mergeCell ref="M9:M10"/>
    <mergeCell ref="O9:O10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26"/>
  <sheetViews>
    <sheetView workbookViewId="0">
      <selection sqref="A1:XFD1048576"/>
    </sheetView>
  </sheetViews>
  <sheetFormatPr defaultRowHeight="15"/>
  <cols>
    <col min="1" max="1" width="9.140625" style="19"/>
    <col min="2" max="2" width="24.28515625" style="19" customWidth="1"/>
    <col min="3" max="3" width="22" style="19" customWidth="1"/>
    <col min="4" max="9" width="9.140625" style="19" customWidth="1"/>
    <col min="10" max="16384" width="9.140625" style="19"/>
  </cols>
  <sheetData>
    <row r="1" spans="1:17">
      <c r="A1" s="69" t="s">
        <v>67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5"/>
    </row>
    <row r="2" spans="1:17">
      <c r="A2" s="69" t="s">
        <v>77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5"/>
    </row>
    <row r="3" spans="1:17">
      <c r="A3" s="69" t="s">
        <v>69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5"/>
    </row>
    <row r="4" spans="1:17">
      <c r="C4" s="65"/>
      <c r="D4" s="65"/>
      <c r="E4" s="65"/>
      <c r="F4" s="65"/>
      <c r="G4" s="65"/>
      <c r="H4" s="65"/>
      <c r="I4" s="65"/>
      <c r="J4" s="65"/>
      <c r="K4" s="65"/>
      <c r="L4" s="65"/>
      <c r="M4" s="71" t="s">
        <v>123</v>
      </c>
      <c r="N4" s="71"/>
      <c r="O4" s="71"/>
      <c r="P4" s="65"/>
    </row>
    <row r="5" spans="1:17">
      <c r="A5" s="72" t="s">
        <v>75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20">
        <v>5.7870370370370366E-5</v>
      </c>
    </row>
    <row r="6" spans="1:17">
      <c r="A6" s="72" t="s">
        <v>73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7" hidden="1">
      <c r="D7" s="19" t="s">
        <v>38</v>
      </c>
      <c r="E7" s="19" t="s">
        <v>37</v>
      </c>
    </row>
    <row r="8" spans="1:17" hidden="1">
      <c r="Q8" s="59">
        <v>3.472222222222222E-3</v>
      </c>
    </row>
    <row r="9" spans="1:17" ht="14.25" customHeight="1">
      <c r="A9" s="51" t="s">
        <v>0</v>
      </c>
      <c r="B9" s="51" t="s">
        <v>1</v>
      </c>
      <c r="C9" s="51" t="s">
        <v>2</v>
      </c>
      <c r="D9" s="48" t="s">
        <v>3</v>
      </c>
      <c r="E9" s="49"/>
      <c r="F9" s="49"/>
      <c r="G9" s="49"/>
      <c r="H9" s="49"/>
      <c r="I9" s="50"/>
      <c r="J9" s="44" t="s">
        <v>8</v>
      </c>
      <c r="K9" s="44" t="s">
        <v>9</v>
      </c>
      <c r="L9" s="44" t="s">
        <v>10</v>
      </c>
      <c r="M9" s="53" t="s">
        <v>11</v>
      </c>
      <c r="N9" s="44" t="s">
        <v>95</v>
      </c>
      <c r="O9" s="51" t="s">
        <v>12</v>
      </c>
    </row>
    <row r="10" spans="1:17" ht="49.5" customHeight="1">
      <c r="A10" s="52"/>
      <c r="B10" s="52"/>
      <c r="C10" s="52"/>
      <c r="D10" s="82" t="s">
        <v>4</v>
      </c>
      <c r="E10" s="82" t="s">
        <v>98</v>
      </c>
      <c r="F10" s="82" t="s">
        <v>5</v>
      </c>
      <c r="G10" s="82" t="s">
        <v>6</v>
      </c>
      <c r="H10" s="82" t="s">
        <v>45</v>
      </c>
      <c r="I10" s="83" t="s">
        <v>7</v>
      </c>
      <c r="J10" s="45"/>
      <c r="K10" s="45"/>
      <c r="L10" s="45"/>
      <c r="M10" s="54"/>
      <c r="N10" s="45"/>
      <c r="O10" s="52"/>
    </row>
    <row r="11" spans="1:17" ht="18" customHeight="1">
      <c r="A11" s="3">
        <v>1</v>
      </c>
      <c r="B11" s="8" t="s">
        <v>162</v>
      </c>
      <c r="C11" s="8" t="s">
        <v>161</v>
      </c>
      <c r="D11" s="3">
        <v>0</v>
      </c>
      <c r="E11" s="3">
        <v>5</v>
      </c>
      <c r="F11" s="3">
        <v>0</v>
      </c>
      <c r="G11" s="3">
        <v>0</v>
      </c>
      <c r="H11" s="3">
        <v>3</v>
      </c>
      <c r="I11" s="3">
        <v>3</v>
      </c>
      <c r="J11" s="9">
        <f t="shared" ref="J11:J19" si="0">SUM(D11:I11)</f>
        <v>11</v>
      </c>
      <c r="K11" s="10">
        <f t="shared" ref="K11:K19" si="1">J11*$Q$8</f>
        <v>3.8194444444444441E-2</v>
      </c>
      <c r="L11" s="6">
        <v>2.5694444444444447E-2</v>
      </c>
      <c r="M11" s="13">
        <f t="shared" ref="M11:M19" si="2">K11+L11</f>
        <v>6.3888888888888884E-2</v>
      </c>
      <c r="N11" s="25">
        <f t="shared" ref="N11:N19" si="3">M11/$M$11</f>
        <v>1</v>
      </c>
      <c r="O11" s="5" t="s">
        <v>126</v>
      </c>
    </row>
    <row r="12" spans="1:17" ht="18" customHeight="1">
      <c r="A12" s="3">
        <v>2</v>
      </c>
      <c r="B12" s="8" t="s">
        <v>34</v>
      </c>
      <c r="C12" s="8" t="s">
        <v>136</v>
      </c>
      <c r="D12" s="3">
        <v>0</v>
      </c>
      <c r="E12" s="3">
        <v>1</v>
      </c>
      <c r="F12" s="3">
        <v>1</v>
      </c>
      <c r="G12" s="3">
        <v>0</v>
      </c>
      <c r="H12" s="3">
        <v>10</v>
      </c>
      <c r="I12" s="3">
        <v>3</v>
      </c>
      <c r="J12" s="9">
        <f t="shared" si="0"/>
        <v>15</v>
      </c>
      <c r="K12" s="10">
        <f t="shared" si="1"/>
        <v>5.2083333333333329E-2</v>
      </c>
      <c r="L12" s="6">
        <v>2.7777777777777776E-2</v>
      </c>
      <c r="M12" s="13">
        <f t="shared" si="2"/>
        <v>7.9861111111111105E-2</v>
      </c>
      <c r="N12" s="25">
        <f t="shared" si="3"/>
        <v>1.25</v>
      </c>
      <c r="O12" s="5" t="s">
        <v>127</v>
      </c>
    </row>
    <row r="13" spans="1:17" ht="18" customHeight="1">
      <c r="A13" s="3">
        <v>3</v>
      </c>
      <c r="B13" s="8" t="s">
        <v>165</v>
      </c>
      <c r="C13" s="8" t="s">
        <v>30</v>
      </c>
      <c r="D13" s="3">
        <v>1</v>
      </c>
      <c r="E13" s="3">
        <v>9</v>
      </c>
      <c r="F13" s="3">
        <v>0</v>
      </c>
      <c r="G13" s="3">
        <v>0</v>
      </c>
      <c r="H13" s="3">
        <v>1</v>
      </c>
      <c r="I13" s="3">
        <v>5</v>
      </c>
      <c r="J13" s="9">
        <f t="shared" si="0"/>
        <v>16</v>
      </c>
      <c r="K13" s="10">
        <f t="shared" si="1"/>
        <v>5.5555555555555552E-2</v>
      </c>
      <c r="L13" s="6">
        <v>3.125E-2</v>
      </c>
      <c r="M13" s="13">
        <f t="shared" si="2"/>
        <v>8.6805555555555552E-2</v>
      </c>
      <c r="N13" s="25">
        <f t="shared" si="3"/>
        <v>1.3586956521739131</v>
      </c>
      <c r="O13" s="5" t="s">
        <v>128</v>
      </c>
    </row>
    <row r="14" spans="1:17" ht="18" customHeight="1">
      <c r="A14" s="3">
        <v>4</v>
      </c>
      <c r="B14" s="8" t="s">
        <v>164</v>
      </c>
      <c r="C14" s="8" t="s">
        <v>44</v>
      </c>
      <c r="D14" s="9">
        <v>1</v>
      </c>
      <c r="E14" s="9">
        <v>10</v>
      </c>
      <c r="F14" s="9">
        <v>10</v>
      </c>
      <c r="G14" s="9">
        <v>1</v>
      </c>
      <c r="H14" s="9">
        <v>0</v>
      </c>
      <c r="I14" s="9">
        <v>0</v>
      </c>
      <c r="J14" s="9">
        <f t="shared" si="0"/>
        <v>22</v>
      </c>
      <c r="K14" s="10">
        <f t="shared" si="1"/>
        <v>7.6388888888888881E-2</v>
      </c>
      <c r="L14" s="10">
        <v>2.0833333333333332E-2</v>
      </c>
      <c r="M14" s="13">
        <f t="shared" si="2"/>
        <v>9.722222222222221E-2</v>
      </c>
      <c r="N14" s="25">
        <f t="shared" si="3"/>
        <v>1.5217391304347825</v>
      </c>
      <c r="O14" s="3">
        <v>4</v>
      </c>
    </row>
    <row r="15" spans="1:17" ht="18" customHeight="1">
      <c r="A15" s="3">
        <v>5</v>
      </c>
      <c r="B15" s="8" t="s">
        <v>159</v>
      </c>
      <c r="C15" s="8" t="s">
        <v>17</v>
      </c>
      <c r="D15" s="3">
        <v>10</v>
      </c>
      <c r="E15" s="3">
        <v>4</v>
      </c>
      <c r="F15" s="3">
        <v>1</v>
      </c>
      <c r="G15" s="3">
        <v>1</v>
      </c>
      <c r="H15" s="3">
        <v>3</v>
      </c>
      <c r="I15" s="3">
        <v>3</v>
      </c>
      <c r="J15" s="9">
        <f t="shared" si="0"/>
        <v>22</v>
      </c>
      <c r="K15" s="10">
        <f t="shared" si="1"/>
        <v>7.6388888888888881E-2</v>
      </c>
      <c r="L15" s="6">
        <v>2.4999999999999998E-2</v>
      </c>
      <c r="M15" s="13">
        <f t="shared" si="2"/>
        <v>0.10138888888888888</v>
      </c>
      <c r="N15" s="25">
        <f t="shared" si="3"/>
        <v>1.5869565217391304</v>
      </c>
      <c r="O15" s="9">
        <v>5</v>
      </c>
    </row>
    <row r="16" spans="1:17" ht="18" customHeight="1">
      <c r="A16" s="3">
        <v>6</v>
      </c>
      <c r="B16" s="8" t="s">
        <v>49</v>
      </c>
      <c r="C16" s="8" t="s">
        <v>23</v>
      </c>
      <c r="D16" s="9">
        <v>1</v>
      </c>
      <c r="E16" s="9">
        <v>2</v>
      </c>
      <c r="F16" s="9">
        <v>10</v>
      </c>
      <c r="G16" s="9">
        <v>2</v>
      </c>
      <c r="H16" s="9">
        <v>10</v>
      </c>
      <c r="I16" s="9">
        <v>0</v>
      </c>
      <c r="J16" s="9">
        <f t="shared" si="0"/>
        <v>25</v>
      </c>
      <c r="K16" s="10">
        <f t="shared" si="1"/>
        <v>8.6805555555555552E-2</v>
      </c>
      <c r="L16" s="10">
        <v>3.4722222222222224E-2</v>
      </c>
      <c r="M16" s="13">
        <f t="shared" si="2"/>
        <v>0.12152777777777778</v>
      </c>
      <c r="N16" s="25">
        <f t="shared" si="3"/>
        <v>1.9021739130434785</v>
      </c>
      <c r="O16" s="3">
        <v>6</v>
      </c>
    </row>
    <row r="17" spans="1:15" ht="18" customHeight="1">
      <c r="A17" s="3">
        <v>7</v>
      </c>
      <c r="B17" s="8" t="s">
        <v>32</v>
      </c>
      <c r="C17" s="8" t="s">
        <v>136</v>
      </c>
      <c r="D17" s="9">
        <v>1</v>
      </c>
      <c r="E17" s="9">
        <v>10</v>
      </c>
      <c r="F17" s="9">
        <v>0</v>
      </c>
      <c r="G17" s="9">
        <v>1</v>
      </c>
      <c r="H17" s="9">
        <v>10</v>
      </c>
      <c r="I17" s="9">
        <v>5</v>
      </c>
      <c r="J17" s="9">
        <f t="shared" si="0"/>
        <v>27</v>
      </c>
      <c r="K17" s="10">
        <f t="shared" si="1"/>
        <v>9.375E-2</v>
      </c>
      <c r="L17" s="10">
        <v>2.9166666666666664E-2</v>
      </c>
      <c r="M17" s="13">
        <f t="shared" si="2"/>
        <v>0.12291666666666666</v>
      </c>
      <c r="N17" s="25">
        <f t="shared" si="3"/>
        <v>1.923913043478261</v>
      </c>
      <c r="O17" s="9">
        <v>7</v>
      </c>
    </row>
    <row r="18" spans="1:15" ht="18" customHeight="1">
      <c r="A18" s="3">
        <v>8</v>
      </c>
      <c r="B18" s="8" t="s">
        <v>163</v>
      </c>
      <c r="C18" s="8" t="s">
        <v>161</v>
      </c>
      <c r="D18" s="3">
        <v>10</v>
      </c>
      <c r="E18" s="3">
        <v>7</v>
      </c>
      <c r="F18" s="3">
        <v>1</v>
      </c>
      <c r="G18" s="3">
        <v>3</v>
      </c>
      <c r="H18" s="3">
        <v>4</v>
      </c>
      <c r="I18" s="3">
        <v>5</v>
      </c>
      <c r="J18" s="9">
        <f t="shared" si="0"/>
        <v>30</v>
      </c>
      <c r="K18" s="10">
        <f t="shared" si="1"/>
        <v>0.10416666666666666</v>
      </c>
      <c r="L18" s="6">
        <v>2.9861111111111113E-2</v>
      </c>
      <c r="M18" s="13">
        <f t="shared" si="2"/>
        <v>0.13402777777777777</v>
      </c>
      <c r="N18" s="25">
        <f t="shared" si="3"/>
        <v>2.097826086956522</v>
      </c>
      <c r="O18" s="3">
        <v>8</v>
      </c>
    </row>
    <row r="19" spans="1:15" ht="18" customHeight="1">
      <c r="A19" s="3">
        <v>9</v>
      </c>
      <c r="B19" s="4" t="s">
        <v>160</v>
      </c>
      <c r="C19" s="8" t="s">
        <v>161</v>
      </c>
      <c r="D19" s="3">
        <v>10</v>
      </c>
      <c r="E19" s="3">
        <v>10</v>
      </c>
      <c r="F19" s="3">
        <v>1</v>
      </c>
      <c r="G19" s="3">
        <v>10</v>
      </c>
      <c r="H19" s="3">
        <v>10</v>
      </c>
      <c r="I19" s="3">
        <v>5</v>
      </c>
      <c r="J19" s="9">
        <f t="shared" si="0"/>
        <v>46</v>
      </c>
      <c r="K19" s="10">
        <f t="shared" si="1"/>
        <v>0.15972222222222221</v>
      </c>
      <c r="L19" s="6">
        <v>2.7777777777777776E-2</v>
      </c>
      <c r="M19" s="13">
        <f t="shared" si="2"/>
        <v>0.1875</v>
      </c>
      <c r="N19" s="25">
        <f t="shared" si="3"/>
        <v>2.9347826086956523</v>
      </c>
      <c r="O19" s="9">
        <v>9</v>
      </c>
    </row>
    <row r="20" spans="1:15" ht="18" hidden="1" customHeight="1">
      <c r="A20" s="3">
        <v>10</v>
      </c>
      <c r="B20" s="19" t="s">
        <v>70</v>
      </c>
      <c r="C20" s="74"/>
      <c r="D20" s="75"/>
      <c r="E20" s="75"/>
      <c r="F20" s="75"/>
      <c r="J20" s="9">
        <f t="shared" ref="J20:J21" si="4">D20+E20+F20+G20+H20+I20</f>
        <v>0</v>
      </c>
    </row>
    <row r="21" spans="1:15" ht="18" hidden="1" customHeight="1">
      <c r="A21" s="3">
        <v>11</v>
      </c>
      <c r="B21" s="19" t="s">
        <v>71</v>
      </c>
      <c r="C21" s="76"/>
      <c r="D21" s="75"/>
      <c r="E21" s="75"/>
      <c r="F21" s="75"/>
      <c r="J21" s="9">
        <f t="shared" si="4"/>
        <v>0</v>
      </c>
    </row>
    <row r="22" spans="1:15" ht="18" customHeight="1"/>
    <row r="23" spans="1:15">
      <c r="B23" s="19" t="s">
        <v>70</v>
      </c>
      <c r="C23" s="74" t="s">
        <v>124</v>
      </c>
      <c r="D23" s="75"/>
      <c r="E23" s="75"/>
      <c r="F23" s="75"/>
    </row>
    <row r="24" spans="1:15">
      <c r="B24" s="19" t="s">
        <v>71</v>
      </c>
      <c r="C24" s="76" t="s">
        <v>125</v>
      </c>
      <c r="D24" s="75"/>
      <c r="E24" s="75"/>
      <c r="F24" s="75"/>
    </row>
    <row r="25" spans="1:15" ht="18" customHeight="1"/>
    <row r="26" spans="1:15" ht="18" customHeight="1"/>
  </sheetData>
  <sortState ref="B12:N19">
    <sortCondition ref="M11:M19"/>
  </sortState>
  <mergeCells count="20">
    <mergeCell ref="D24:F24"/>
    <mergeCell ref="A1:O1"/>
    <mergeCell ref="A2:O2"/>
    <mergeCell ref="A3:O3"/>
    <mergeCell ref="M4:O4"/>
    <mergeCell ref="A5:P5"/>
    <mergeCell ref="D9:I9"/>
    <mergeCell ref="J9:J10"/>
    <mergeCell ref="A6:P6"/>
    <mergeCell ref="D20:F20"/>
    <mergeCell ref="D21:F21"/>
    <mergeCell ref="K9:K10"/>
    <mergeCell ref="L9:L10"/>
    <mergeCell ref="M9:M10"/>
    <mergeCell ref="O9:O10"/>
    <mergeCell ref="A9:A10"/>
    <mergeCell ref="B9:B10"/>
    <mergeCell ref="C9:C10"/>
    <mergeCell ref="N9:N10"/>
    <mergeCell ref="D23:F23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6"/>
  <sheetViews>
    <sheetView topLeftCell="A5" workbookViewId="0">
      <selection activeCell="A5" sqref="A1:XFD1048576"/>
    </sheetView>
  </sheetViews>
  <sheetFormatPr defaultRowHeight="15"/>
  <cols>
    <col min="1" max="1" width="6.5703125" style="19" customWidth="1"/>
    <col min="2" max="2" width="23.85546875" style="19" customWidth="1"/>
    <col min="3" max="3" width="22.5703125" style="19" customWidth="1"/>
    <col min="4" max="8" width="9.140625" style="19" customWidth="1"/>
    <col min="9" max="10" width="14.5703125" style="19" customWidth="1"/>
    <col min="11" max="16384" width="9.140625" style="19"/>
  </cols>
  <sheetData>
    <row r="1" spans="1:17">
      <c r="A1" s="68" t="s">
        <v>67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79"/>
      <c r="O1" s="65"/>
    </row>
    <row r="2" spans="1:17">
      <c r="A2" s="69" t="s">
        <v>79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79"/>
      <c r="O2" s="65"/>
    </row>
    <row r="3" spans="1:17">
      <c r="A3" s="69" t="s">
        <v>69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79"/>
      <c r="O3" s="65"/>
    </row>
    <row r="4" spans="1:17">
      <c r="C4" s="65"/>
      <c r="D4" s="65"/>
      <c r="E4" s="65"/>
      <c r="F4" s="65"/>
      <c r="G4" s="65"/>
      <c r="H4" s="65"/>
      <c r="I4" s="65"/>
      <c r="J4" s="65"/>
      <c r="K4" s="65"/>
      <c r="L4" s="71" t="s">
        <v>123</v>
      </c>
      <c r="M4" s="71"/>
      <c r="N4" s="87"/>
      <c r="O4" s="65"/>
    </row>
    <row r="5" spans="1:17">
      <c r="A5" s="72" t="s">
        <v>78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20">
        <v>5.7870370370370366E-5</v>
      </c>
    </row>
    <row r="6" spans="1:17">
      <c r="A6" s="72" t="s">
        <v>36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7" spans="1:17" hidden="1">
      <c r="D7" s="19" t="s">
        <v>52</v>
      </c>
      <c r="E7" s="19" t="s">
        <v>39</v>
      </c>
    </row>
    <row r="8" spans="1:17" hidden="1">
      <c r="Q8" s="59">
        <v>3.472222222222222E-3</v>
      </c>
    </row>
    <row r="9" spans="1:17" ht="14.25" customHeight="1">
      <c r="A9" s="51" t="s">
        <v>0</v>
      </c>
      <c r="B9" s="51" t="s">
        <v>1</v>
      </c>
      <c r="C9" s="51" t="s">
        <v>2</v>
      </c>
      <c r="D9" s="48" t="s">
        <v>3</v>
      </c>
      <c r="E9" s="49"/>
      <c r="F9" s="49"/>
      <c r="G9" s="49"/>
      <c r="H9" s="49"/>
      <c r="I9" s="49"/>
      <c r="J9" s="44" t="s">
        <v>8</v>
      </c>
      <c r="K9" s="44" t="s">
        <v>9</v>
      </c>
      <c r="L9" s="44" t="s">
        <v>10</v>
      </c>
      <c r="M9" s="53" t="s">
        <v>11</v>
      </c>
      <c r="N9" s="44" t="s">
        <v>95</v>
      </c>
      <c r="O9" s="51" t="s">
        <v>12</v>
      </c>
    </row>
    <row r="10" spans="1:17" ht="46.5" customHeight="1">
      <c r="A10" s="52"/>
      <c r="B10" s="52"/>
      <c r="C10" s="52"/>
      <c r="D10" s="82" t="s">
        <v>4</v>
      </c>
      <c r="E10" s="82" t="s">
        <v>98</v>
      </c>
      <c r="F10" s="82" t="s">
        <v>5</v>
      </c>
      <c r="G10" s="82" t="s">
        <v>6</v>
      </c>
      <c r="H10" s="82" t="s">
        <v>45</v>
      </c>
      <c r="I10" s="82" t="s">
        <v>166</v>
      </c>
      <c r="J10" s="45"/>
      <c r="K10" s="45"/>
      <c r="L10" s="45"/>
      <c r="M10" s="54"/>
      <c r="N10" s="45"/>
      <c r="O10" s="52"/>
    </row>
    <row r="11" spans="1:17" ht="18" customHeight="1">
      <c r="A11" s="9">
        <v>1</v>
      </c>
      <c r="B11" s="8" t="s">
        <v>167</v>
      </c>
      <c r="C11" s="8" t="s">
        <v>22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9">
        <f t="shared" ref="J11:J24" si="0" xml:space="preserve"> SUM(D11:I11)</f>
        <v>0</v>
      </c>
      <c r="K11" s="10">
        <f t="shared" ref="K11:K20" si="1">J11*$Q$8</f>
        <v>0</v>
      </c>
      <c r="L11" s="6">
        <v>2.0833333333333332E-2</v>
      </c>
      <c r="M11" s="13">
        <f t="shared" ref="M11:M24" si="2">K11+L11</f>
        <v>2.0833333333333332E-2</v>
      </c>
      <c r="N11" s="25">
        <f t="shared" ref="N11:N24" si="3">M11/$M$11</f>
        <v>1</v>
      </c>
      <c r="O11" s="12" t="s">
        <v>126</v>
      </c>
    </row>
    <row r="12" spans="1:17" ht="18" customHeight="1">
      <c r="A12" s="3">
        <v>2</v>
      </c>
      <c r="B12" s="8" t="s">
        <v>40</v>
      </c>
      <c r="C12" s="8" t="s">
        <v>22</v>
      </c>
      <c r="D12" s="3">
        <v>0</v>
      </c>
      <c r="E12" s="3">
        <v>1</v>
      </c>
      <c r="F12" s="3">
        <v>0</v>
      </c>
      <c r="G12" s="3">
        <v>0</v>
      </c>
      <c r="H12" s="3">
        <v>0</v>
      </c>
      <c r="I12" s="3">
        <v>0</v>
      </c>
      <c r="J12" s="9">
        <f t="shared" si="0"/>
        <v>1</v>
      </c>
      <c r="K12" s="10">
        <f t="shared" si="1"/>
        <v>3.472222222222222E-3</v>
      </c>
      <c r="L12" s="6">
        <v>1.9444444444444445E-2</v>
      </c>
      <c r="M12" s="13">
        <f t="shared" si="2"/>
        <v>2.2916666666666669E-2</v>
      </c>
      <c r="N12" s="25">
        <f t="shared" si="3"/>
        <v>1.1000000000000001</v>
      </c>
      <c r="O12" s="12" t="s">
        <v>127</v>
      </c>
    </row>
    <row r="13" spans="1:17" ht="18" customHeight="1">
      <c r="A13" s="9">
        <v>3</v>
      </c>
      <c r="B13" s="8" t="s">
        <v>56</v>
      </c>
      <c r="C13" s="8" t="s">
        <v>17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f t="shared" si="0"/>
        <v>0</v>
      </c>
      <c r="K13" s="10">
        <f t="shared" si="1"/>
        <v>0</v>
      </c>
      <c r="L13" s="10">
        <v>2.4999999999999998E-2</v>
      </c>
      <c r="M13" s="13">
        <f t="shared" si="2"/>
        <v>2.4999999999999998E-2</v>
      </c>
      <c r="N13" s="25">
        <f t="shared" si="3"/>
        <v>1.2</v>
      </c>
      <c r="O13" s="12" t="s">
        <v>128</v>
      </c>
    </row>
    <row r="14" spans="1:17" ht="18" customHeight="1">
      <c r="A14" s="3">
        <v>4</v>
      </c>
      <c r="B14" s="8" t="s">
        <v>41</v>
      </c>
      <c r="C14" s="8" t="s">
        <v>22</v>
      </c>
      <c r="D14" s="3">
        <v>0</v>
      </c>
      <c r="E14" s="3">
        <v>0</v>
      </c>
      <c r="F14" s="3">
        <v>0</v>
      </c>
      <c r="G14" s="3">
        <v>2</v>
      </c>
      <c r="H14" s="3">
        <v>0</v>
      </c>
      <c r="I14" s="3">
        <v>0</v>
      </c>
      <c r="J14" s="9">
        <f t="shared" si="0"/>
        <v>2</v>
      </c>
      <c r="K14" s="10">
        <f t="shared" si="1"/>
        <v>6.9444444444444441E-3</v>
      </c>
      <c r="L14" s="6">
        <v>1.8749999999999999E-2</v>
      </c>
      <c r="M14" s="13">
        <f t="shared" si="2"/>
        <v>2.5694444444444443E-2</v>
      </c>
      <c r="N14" s="25">
        <f t="shared" si="3"/>
        <v>1.2333333333333334</v>
      </c>
      <c r="O14" s="3">
        <v>4</v>
      </c>
    </row>
    <row r="15" spans="1:17" ht="18" customHeight="1">
      <c r="A15" s="9">
        <v>5</v>
      </c>
      <c r="B15" s="8" t="s">
        <v>168</v>
      </c>
      <c r="C15" s="8" t="s">
        <v>44</v>
      </c>
      <c r="D15" s="9">
        <v>1</v>
      </c>
      <c r="E15" s="9">
        <v>2</v>
      </c>
      <c r="F15" s="9">
        <v>0</v>
      </c>
      <c r="G15" s="9">
        <v>0</v>
      </c>
      <c r="H15" s="9">
        <v>2</v>
      </c>
      <c r="I15" s="9">
        <v>3</v>
      </c>
      <c r="J15" s="9">
        <f t="shared" si="0"/>
        <v>8</v>
      </c>
      <c r="K15" s="10">
        <f t="shared" si="1"/>
        <v>2.7777777777777776E-2</v>
      </c>
      <c r="L15" s="10">
        <v>1.7361111111111112E-2</v>
      </c>
      <c r="M15" s="13">
        <f t="shared" si="2"/>
        <v>4.5138888888888888E-2</v>
      </c>
      <c r="N15" s="25">
        <f t="shared" si="3"/>
        <v>2.166666666666667</v>
      </c>
      <c r="O15" s="9">
        <v>5</v>
      </c>
    </row>
    <row r="16" spans="1:17" ht="18" customHeight="1">
      <c r="A16" s="3">
        <v>6</v>
      </c>
      <c r="B16" s="8" t="s">
        <v>51</v>
      </c>
      <c r="C16" s="8" t="s">
        <v>22</v>
      </c>
      <c r="D16" s="3">
        <v>1</v>
      </c>
      <c r="E16" s="3">
        <v>1</v>
      </c>
      <c r="F16" s="3">
        <v>0</v>
      </c>
      <c r="G16" s="3">
        <v>2</v>
      </c>
      <c r="H16" s="3">
        <v>0</v>
      </c>
      <c r="I16" s="3">
        <v>3</v>
      </c>
      <c r="J16" s="9">
        <f t="shared" si="0"/>
        <v>7</v>
      </c>
      <c r="K16" s="10">
        <f t="shared" si="1"/>
        <v>2.4305555555555552E-2</v>
      </c>
      <c r="L16" s="6">
        <v>2.5694444444444447E-2</v>
      </c>
      <c r="M16" s="13">
        <f t="shared" si="2"/>
        <v>0.05</v>
      </c>
      <c r="N16" s="25">
        <f t="shared" si="3"/>
        <v>2.4000000000000004</v>
      </c>
      <c r="O16" s="3">
        <v>6</v>
      </c>
    </row>
    <row r="17" spans="1:15" ht="18" customHeight="1">
      <c r="A17" s="9">
        <v>7</v>
      </c>
      <c r="B17" s="8" t="s">
        <v>50</v>
      </c>
      <c r="C17" s="8" t="s">
        <v>17</v>
      </c>
      <c r="D17" s="9">
        <v>1</v>
      </c>
      <c r="E17" s="9">
        <v>1</v>
      </c>
      <c r="F17" s="9">
        <v>1</v>
      </c>
      <c r="G17" s="9">
        <v>0</v>
      </c>
      <c r="H17" s="9">
        <v>3</v>
      </c>
      <c r="I17" s="9">
        <v>0</v>
      </c>
      <c r="J17" s="9">
        <f t="shared" si="0"/>
        <v>6</v>
      </c>
      <c r="K17" s="10">
        <f t="shared" si="1"/>
        <v>2.0833333333333332E-2</v>
      </c>
      <c r="L17" s="10">
        <v>3.1944444444444449E-2</v>
      </c>
      <c r="M17" s="13">
        <f t="shared" si="2"/>
        <v>5.2777777777777785E-2</v>
      </c>
      <c r="N17" s="25">
        <f t="shared" si="3"/>
        <v>2.5333333333333337</v>
      </c>
      <c r="O17" s="9">
        <v>7</v>
      </c>
    </row>
    <row r="18" spans="1:15" ht="18" customHeight="1">
      <c r="A18" s="3">
        <v>8</v>
      </c>
      <c r="B18" s="8" t="s">
        <v>172</v>
      </c>
      <c r="C18" s="8" t="s">
        <v>149</v>
      </c>
      <c r="D18" s="3">
        <v>1</v>
      </c>
      <c r="E18" s="3">
        <v>10</v>
      </c>
      <c r="F18" s="3">
        <v>1</v>
      </c>
      <c r="G18" s="3">
        <v>0</v>
      </c>
      <c r="H18" s="3">
        <v>0</v>
      </c>
      <c r="I18" s="3">
        <v>3</v>
      </c>
      <c r="J18" s="9">
        <f t="shared" si="0"/>
        <v>15</v>
      </c>
      <c r="K18" s="10">
        <f t="shared" si="1"/>
        <v>5.2083333333333329E-2</v>
      </c>
      <c r="L18" s="6">
        <v>3.6805555555555557E-2</v>
      </c>
      <c r="M18" s="13">
        <f t="shared" si="2"/>
        <v>8.8888888888888878E-2</v>
      </c>
      <c r="N18" s="25">
        <f t="shared" si="3"/>
        <v>4.2666666666666666</v>
      </c>
      <c r="O18" s="3">
        <v>8</v>
      </c>
    </row>
    <row r="19" spans="1:15" ht="18" customHeight="1">
      <c r="A19" s="9">
        <v>9</v>
      </c>
      <c r="B19" s="8" t="s">
        <v>171</v>
      </c>
      <c r="C19" s="8" t="s">
        <v>161</v>
      </c>
      <c r="D19" s="3">
        <v>2</v>
      </c>
      <c r="E19" s="3">
        <v>3</v>
      </c>
      <c r="F19" s="3">
        <v>1</v>
      </c>
      <c r="G19" s="3">
        <v>0</v>
      </c>
      <c r="H19" s="3">
        <v>10</v>
      </c>
      <c r="I19" s="3">
        <v>5</v>
      </c>
      <c r="J19" s="9">
        <f t="shared" si="0"/>
        <v>21</v>
      </c>
      <c r="K19" s="10">
        <f t="shared" si="1"/>
        <v>7.2916666666666657E-2</v>
      </c>
      <c r="L19" s="6">
        <v>2.4305555555555556E-2</v>
      </c>
      <c r="M19" s="13">
        <f t="shared" si="2"/>
        <v>9.722222222222221E-2</v>
      </c>
      <c r="N19" s="25">
        <f t="shared" si="3"/>
        <v>4.6666666666666661</v>
      </c>
      <c r="O19" s="9">
        <v>9</v>
      </c>
    </row>
    <row r="20" spans="1:15" ht="18" customHeight="1">
      <c r="A20" s="3">
        <v>10</v>
      </c>
      <c r="B20" s="8" t="s">
        <v>173</v>
      </c>
      <c r="C20" s="8" t="s">
        <v>149</v>
      </c>
      <c r="D20" s="3">
        <v>0</v>
      </c>
      <c r="E20" s="3">
        <v>1</v>
      </c>
      <c r="F20" s="3">
        <v>10</v>
      </c>
      <c r="G20" s="3">
        <v>6</v>
      </c>
      <c r="H20" s="3">
        <v>0</v>
      </c>
      <c r="I20" s="3">
        <v>5</v>
      </c>
      <c r="J20" s="9">
        <f t="shared" si="0"/>
        <v>22</v>
      </c>
      <c r="K20" s="10">
        <f t="shared" si="1"/>
        <v>7.6388888888888881E-2</v>
      </c>
      <c r="L20" s="6">
        <v>3.3333333333333333E-2</v>
      </c>
      <c r="M20" s="13">
        <f t="shared" si="2"/>
        <v>0.10972222222222222</v>
      </c>
      <c r="N20" s="25">
        <f t="shared" si="3"/>
        <v>5.2666666666666666</v>
      </c>
      <c r="O20" s="3">
        <v>10</v>
      </c>
    </row>
    <row r="21" spans="1:15" ht="18" customHeight="1">
      <c r="A21" s="9">
        <v>11</v>
      </c>
      <c r="B21" s="8" t="s">
        <v>169</v>
      </c>
      <c r="C21" s="8" t="s">
        <v>140</v>
      </c>
      <c r="D21" s="3">
        <v>1</v>
      </c>
      <c r="E21" s="3">
        <v>6</v>
      </c>
      <c r="F21" s="3">
        <v>1</v>
      </c>
      <c r="G21" s="3">
        <v>3</v>
      </c>
      <c r="H21" s="3">
        <v>10</v>
      </c>
      <c r="I21" s="3">
        <v>3</v>
      </c>
      <c r="J21" s="9">
        <f t="shared" si="0"/>
        <v>24</v>
      </c>
      <c r="K21" s="10" t="e">
        <f>J21*#REF!</f>
        <v>#REF!</v>
      </c>
      <c r="L21" s="6">
        <v>2.8472222222222222E-2</v>
      </c>
      <c r="M21" s="13" t="e">
        <f t="shared" si="2"/>
        <v>#REF!</v>
      </c>
      <c r="N21" s="25" t="e">
        <f t="shared" si="3"/>
        <v>#REF!</v>
      </c>
      <c r="O21" s="9">
        <v>11</v>
      </c>
    </row>
    <row r="22" spans="1:15" ht="18" customHeight="1">
      <c r="A22" s="3">
        <v>12</v>
      </c>
      <c r="B22" s="8" t="s">
        <v>57</v>
      </c>
      <c r="C22" s="8" t="s">
        <v>17</v>
      </c>
      <c r="D22" s="3">
        <v>2</v>
      </c>
      <c r="E22" s="3">
        <v>10</v>
      </c>
      <c r="F22" s="3">
        <v>10</v>
      </c>
      <c r="G22" s="3">
        <v>1</v>
      </c>
      <c r="H22" s="3">
        <v>1</v>
      </c>
      <c r="I22" s="3">
        <v>5</v>
      </c>
      <c r="J22" s="9">
        <f t="shared" si="0"/>
        <v>29</v>
      </c>
      <c r="K22" s="10">
        <f>J22*$Q$8</f>
        <v>0.10069444444444443</v>
      </c>
      <c r="L22" s="6">
        <v>2.9861111111111113E-2</v>
      </c>
      <c r="M22" s="13">
        <f t="shared" si="2"/>
        <v>0.13055555555555554</v>
      </c>
      <c r="N22" s="25">
        <f t="shared" si="3"/>
        <v>6.2666666666666657</v>
      </c>
      <c r="O22" s="3">
        <v>12</v>
      </c>
    </row>
    <row r="23" spans="1:15" ht="18" customHeight="1">
      <c r="A23" s="9">
        <v>13</v>
      </c>
      <c r="B23" s="8" t="s">
        <v>170</v>
      </c>
      <c r="C23" s="8" t="s">
        <v>140</v>
      </c>
      <c r="D23" s="3">
        <v>1</v>
      </c>
      <c r="E23" s="3">
        <v>10</v>
      </c>
      <c r="F23" s="3">
        <v>1</v>
      </c>
      <c r="G23" s="3">
        <v>3</v>
      </c>
      <c r="H23" s="3">
        <v>10</v>
      </c>
      <c r="I23" s="3">
        <v>5</v>
      </c>
      <c r="J23" s="9">
        <f t="shared" si="0"/>
        <v>30</v>
      </c>
      <c r="K23" s="10">
        <f>J23*$Q$8</f>
        <v>0.10416666666666666</v>
      </c>
      <c r="L23" s="6">
        <v>3.9583333333333331E-2</v>
      </c>
      <c r="M23" s="13">
        <f t="shared" si="2"/>
        <v>0.14374999999999999</v>
      </c>
      <c r="N23" s="25">
        <f t="shared" si="3"/>
        <v>6.8999999999999995</v>
      </c>
      <c r="O23" s="9">
        <v>13</v>
      </c>
    </row>
    <row r="24" spans="1:15" ht="18" customHeight="1">
      <c r="A24" s="3">
        <v>14</v>
      </c>
      <c r="B24" s="8" t="s">
        <v>43</v>
      </c>
      <c r="C24" s="8" t="s">
        <v>17</v>
      </c>
      <c r="D24" s="3">
        <v>10</v>
      </c>
      <c r="E24" s="3">
        <v>10</v>
      </c>
      <c r="F24" s="3">
        <v>10</v>
      </c>
      <c r="G24" s="3">
        <v>7</v>
      </c>
      <c r="H24" s="3">
        <v>5</v>
      </c>
      <c r="I24" s="3">
        <v>3</v>
      </c>
      <c r="J24" s="9">
        <f t="shared" si="0"/>
        <v>45</v>
      </c>
      <c r="K24" s="10">
        <f>J24*$Q$8</f>
        <v>0.15625</v>
      </c>
      <c r="L24" s="6">
        <v>3.8194444444444441E-2</v>
      </c>
      <c r="M24" s="13">
        <f t="shared" si="2"/>
        <v>0.19444444444444445</v>
      </c>
      <c r="N24" s="25">
        <f t="shared" si="3"/>
        <v>9.3333333333333339</v>
      </c>
      <c r="O24" s="3">
        <v>14</v>
      </c>
    </row>
    <row r="25" spans="1:15">
      <c r="B25" s="19" t="s">
        <v>70</v>
      </c>
      <c r="C25" s="74" t="s">
        <v>124</v>
      </c>
      <c r="D25" s="75"/>
      <c r="E25" s="75"/>
      <c r="F25" s="75"/>
    </row>
    <row r="26" spans="1:15">
      <c r="B26" s="19" t="s">
        <v>71</v>
      </c>
      <c r="C26" s="76" t="s">
        <v>125</v>
      </c>
      <c r="D26" s="75"/>
      <c r="E26" s="75"/>
      <c r="F26" s="75"/>
    </row>
  </sheetData>
  <sortState ref="A12:O24">
    <sortCondition ref="M11:M24"/>
  </sortState>
  <mergeCells count="17">
    <mergeCell ref="M9:M10"/>
    <mergeCell ref="D25:F25"/>
    <mergeCell ref="D26:F26"/>
    <mergeCell ref="A2:M2"/>
    <mergeCell ref="A3:M3"/>
    <mergeCell ref="L4:M4"/>
    <mergeCell ref="A5:O5"/>
    <mergeCell ref="D9:I9"/>
    <mergeCell ref="J9:J10"/>
    <mergeCell ref="A6:O6"/>
    <mergeCell ref="O9:O10"/>
    <mergeCell ref="A9:A10"/>
    <mergeCell ref="B9:B10"/>
    <mergeCell ref="C9:C10"/>
    <mergeCell ref="N9:N10"/>
    <mergeCell ref="K9:K10"/>
    <mergeCell ref="L9:L10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29"/>
  <sheetViews>
    <sheetView topLeftCell="A11" workbookViewId="0">
      <selection activeCell="A11" sqref="A1:XFD1048576"/>
    </sheetView>
  </sheetViews>
  <sheetFormatPr defaultRowHeight="15"/>
  <cols>
    <col min="1" max="1" width="6.28515625" style="19" customWidth="1"/>
    <col min="2" max="2" width="25" style="19" customWidth="1"/>
    <col min="3" max="3" width="25.7109375" style="19" customWidth="1"/>
    <col min="4" max="9" width="9.140625" style="19" customWidth="1"/>
    <col min="10" max="16384" width="9.140625" style="19"/>
  </cols>
  <sheetData>
    <row r="1" spans="1:17" ht="15.75">
      <c r="A1" s="29" t="s">
        <v>67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5"/>
      <c r="O1" s="18"/>
    </row>
    <row r="2" spans="1:17" ht="15.75">
      <c r="A2" s="56" t="s">
        <v>80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36"/>
      <c r="O2" s="18"/>
    </row>
    <row r="3" spans="1:17" ht="15.75">
      <c r="A3" s="56" t="s">
        <v>69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36"/>
      <c r="O3" s="18"/>
    </row>
    <row r="4" spans="1:17" ht="15.75">
      <c r="C4" s="18"/>
      <c r="D4" s="18"/>
      <c r="E4" s="18"/>
      <c r="F4" s="18"/>
      <c r="G4" s="18"/>
      <c r="H4" s="18"/>
      <c r="I4" s="18"/>
      <c r="J4" s="18"/>
      <c r="K4" s="18"/>
      <c r="L4" s="57" t="s">
        <v>123</v>
      </c>
      <c r="M4" s="57"/>
      <c r="N4" s="37"/>
      <c r="O4" s="18"/>
    </row>
    <row r="5" spans="1:17" ht="15.75">
      <c r="A5" s="46" t="s">
        <v>78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20">
        <v>5.7870370370370366E-5</v>
      </c>
    </row>
    <row r="6" spans="1:17" ht="15.75">
      <c r="A6" s="46" t="s">
        <v>73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1:17" hidden="1">
      <c r="D7" s="19" t="s">
        <v>52</v>
      </c>
      <c r="E7" s="19" t="s">
        <v>37</v>
      </c>
    </row>
    <row r="8" spans="1:17" hidden="1">
      <c r="Q8" s="59">
        <v>3.472222222222222E-3</v>
      </c>
    </row>
    <row r="9" spans="1:17" ht="14.25" customHeight="1">
      <c r="A9" s="51" t="s">
        <v>0</v>
      </c>
      <c r="B9" s="51" t="s">
        <v>1</v>
      </c>
      <c r="C9" s="51" t="s">
        <v>2</v>
      </c>
      <c r="D9" s="48" t="s">
        <v>3</v>
      </c>
      <c r="E9" s="49"/>
      <c r="F9" s="49"/>
      <c r="G9" s="49"/>
      <c r="H9" s="49"/>
      <c r="I9" s="50"/>
      <c r="J9" s="44" t="s">
        <v>8</v>
      </c>
      <c r="K9" s="44" t="s">
        <v>9</v>
      </c>
      <c r="L9" s="44" t="s">
        <v>10</v>
      </c>
      <c r="M9" s="53" t="s">
        <v>11</v>
      </c>
      <c r="N9" s="44" t="s">
        <v>95</v>
      </c>
      <c r="O9" s="51" t="s">
        <v>12</v>
      </c>
    </row>
    <row r="10" spans="1:17" ht="52.5" customHeight="1">
      <c r="A10" s="52"/>
      <c r="B10" s="52"/>
      <c r="C10" s="52"/>
      <c r="D10" s="2" t="s">
        <v>4</v>
      </c>
      <c r="E10" s="2" t="s">
        <v>98</v>
      </c>
      <c r="F10" s="2" t="s">
        <v>5</v>
      </c>
      <c r="G10" s="2" t="s">
        <v>175</v>
      </c>
      <c r="H10" s="2" t="s">
        <v>45</v>
      </c>
      <c r="I10" s="1" t="s">
        <v>7</v>
      </c>
      <c r="J10" s="45"/>
      <c r="K10" s="45"/>
      <c r="L10" s="45"/>
      <c r="M10" s="54"/>
      <c r="N10" s="45"/>
      <c r="O10" s="52"/>
    </row>
    <row r="11" spans="1:17" ht="18" customHeight="1">
      <c r="A11" s="3">
        <v>1</v>
      </c>
      <c r="B11" s="8" t="s">
        <v>47</v>
      </c>
      <c r="C11" s="8" t="s">
        <v>30</v>
      </c>
      <c r="D11" s="9">
        <v>0</v>
      </c>
      <c r="E11" s="9">
        <v>0</v>
      </c>
      <c r="F11" s="9">
        <v>1</v>
      </c>
      <c r="G11" s="9">
        <v>0</v>
      </c>
      <c r="H11" s="9">
        <v>2</v>
      </c>
      <c r="I11" s="9">
        <v>0</v>
      </c>
      <c r="J11" s="9">
        <f t="shared" ref="J11:J27" si="0">SUM(D11:I11)</f>
        <v>3</v>
      </c>
      <c r="K11" s="10">
        <f t="shared" ref="K11:K27" si="1">J11*$Q$8</f>
        <v>1.0416666666666666E-2</v>
      </c>
      <c r="L11" s="10">
        <v>1.6666666666666666E-2</v>
      </c>
      <c r="M11" s="13">
        <f t="shared" ref="M11:M27" si="2">K11+L11</f>
        <v>2.7083333333333334E-2</v>
      </c>
      <c r="N11" s="25">
        <f t="shared" ref="N11:N27" si="3">M11/$M$11</f>
        <v>1</v>
      </c>
      <c r="O11" s="12" t="s">
        <v>126</v>
      </c>
    </row>
    <row r="12" spans="1:17" ht="18" customHeight="1">
      <c r="A12" s="3">
        <v>2</v>
      </c>
      <c r="B12" s="8" t="s">
        <v>46</v>
      </c>
      <c r="C12" s="8" t="s">
        <v>14</v>
      </c>
      <c r="D12" s="3">
        <v>1</v>
      </c>
      <c r="E12" s="3">
        <v>3</v>
      </c>
      <c r="F12" s="3">
        <v>1</v>
      </c>
      <c r="G12" s="3">
        <v>2</v>
      </c>
      <c r="H12" s="3">
        <v>2</v>
      </c>
      <c r="I12" s="3">
        <v>5</v>
      </c>
      <c r="J12" s="9">
        <f t="shared" si="0"/>
        <v>14</v>
      </c>
      <c r="K12" s="10">
        <f t="shared" si="1"/>
        <v>4.8611111111111105E-2</v>
      </c>
      <c r="L12" s="6">
        <v>2.4999999999999998E-2</v>
      </c>
      <c r="M12" s="13">
        <f t="shared" si="2"/>
        <v>7.3611111111111099E-2</v>
      </c>
      <c r="N12" s="25">
        <f t="shared" si="3"/>
        <v>2.7179487179487176</v>
      </c>
      <c r="O12" s="5" t="s">
        <v>127</v>
      </c>
    </row>
    <row r="13" spans="1:17" ht="18" customHeight="1">
      <c r="A13" s="3">
        <v>3</v>
      </c>
      <c r="B13" s="8" t="s">
        <v>48</v>
      </c>
      <c r="C13" s="8" t="s">
        <v>23</v>
      </c>
      <c r="D13" s="3">
        <v>2</v>
      </c>
      <c r="E13" s="3">
        <v>2</v>
      </c>
      <c r="F13" s="3">
        <v>0</v>
      </c>
      <c r="G13" s="3">
        <v>1</v>
      </c>
      <c r="H13" s="3">
        <v>10</v>
      </c>
      <c r="I13" s="3">
        <v>3</v>
      </c>
      <c r="J13" s="9">
        <f t="shared" si="0"/>
        <v>18</v>
      </c>
      <c r="K13" s="10">
        <f t="shared" si="1"/>
        <v>6.25E-2</v>
      </c>
      <c r="L13" s="6">
        <v>2.2222222222222223E-2</v>
      </c>
      <c r="M13" s="13">
        <f t="shared" si="2"/>
        <v>8.4722222222222227E-2</v>
      </c>
      <c r="N13" s="25">
        <f t="shared" si="3"/>
        <v>3.1282051282051282</v>
      </c>
      <c r="O13" s="12" t="s">
        <v>128</v>
      </c>
    </row>
    <row r="14" spans="1:17" ht="18" customHeight="1">
      <c r="A14" s="3">
        <v>4</v>
      </c>
      <c r="B14" s="8" t="s">
        <v>59</v>
      </c>
      <c r="C14" s="8" t="s">
        <v>58</v>
      </c>
      <c r="D14" s="3">
        <v>0</v>
      </c>
      <c r="E14" s="3">
        <v>4</v>
      </c>
      <c r="F14" s="3">
        <v>0</v>
      </c>
      <c r="G14" s="3">
        <v>2</v>
      </c>
      <c r="H14" s="3">
        <v>3</v>
      </c>
      <c r="I14" s="3">
        <v>5</v>
      </c>
      <c r="J14" s="9">
        <f t="shared" si="0"/>
        <v>14</v>
      </c>
      <c r="K14" s="10">
        <f t="shared" si="1"/>
        <v>4.8611111111111105E-2</v>
      </c>
      <c r="L14" s="6">
        <v>3.6111111111111115E-2</v>
      </c>
      <c r="M14" s="13">
        <f t="shared" si="2"/>
        <v>8.4722222222222227E-2</v>
      </c>
      <c r="N14" s="25">
        <f t="shared" si="3"/>
        <v>3.1282051282051282</v>
      </c>
      <c r="O14" s="12" t="s">
        <v>128</v>
      </c>
    </row>
    <row r="15" spans="1:17" ht="18" customHeight="1">
      <c r="A15" s="3">
        <v>5</v>
      </c>
      <c r="B15" s="4" t="s">
        <v>177</v>
      </c>
      <c r="C15" s="8" t="s">
        <v>22</v>
      </c>
      <c r="D15" s="3">
        <v>1</v>
      </c>
      <c r="E15" s="3">
        <v>10</v>
      </c>
      <c r="F15" s="3">
        <v>0</v>
      </c>
      <c r="G15" s="3">
        <v>1</v>
      </c>
      <c r="H15" s="3">
        <v>8</v>
      </c>
      <c r="I15" s="3">
        <v>3</v>
      </c>
      <c r="J15" s="9">
        <f t="shared" si="0"/>
        <v>23</v>
      </c>
      <c r="K15" s="10">
        <f t="shared" si="1"/>
        <v>7.9861111111111105E-2</v>
      </c>
      <c r="L15" s="6">
        <v>1.9444444444444445E-2</v>
      </c>
      <c r="M15" s="13">
        <f t="shared" si="2"/>
        <v>9.930555555555555E-2</v>
      </c>
      <c r="N15" s="25">
        <f t="shared" si="3"/>
        <v>3.6666666666666665</v>
      </c>
      <c r="O15" s="3">
        <v>5</v>
      </c>
    </row>
    <row r="16" spans="1:17" ht="18" customHeight="1">
      <c r="A16" s="3">
        <v>6</v>
      </c>
      <c r="B16" s="8" t="s">
        <v>180</v>
      </c>
      <c r="C16" s="8" t="s">
        <v>161</v>
      </c>
      <c r="D16" s="3">
        <v>1</v>
      </c>
      <c r="E16" s="3">
        <v>10</v>
      </c>
      <c r="F16" s="3">
        <v>1</v>
      </c>
      <c r="G16" s="3">
        <v>3</v>
      </c>
      <c r="H16" s="3">
        <v>10</v>
      </c>
      <c r="I16" s="3">
        <v>0</v>
      </c>
      <c r="J16" s="9">
        <f t="shared" si="0"/>
        <v>25</v>
      </c>
      <c r="K16" s="10">
        <f t="shared" si="1"/>
        <v>8.6805555555555552E-2</v>
      </c>
      <c r="L16" s="6">
        <v>2.361111111111111E-2</v>
      </c>
      <c r="M16" s="13">
        <f t="shared" si="2"/>
        <v>0.11041666666666666</v>
      </c>
      <c r="N16" s="25">
        <f t="shared" si="3"/>
        <v>4.0769230769230766</v>
      </c>
      <c r="O16" s="9">
        <v>6</v>
      </c>
    </row>
    <row r="17" spans="1:15" ht="18" customHeight="1">
      <c r="A17" s="3">
        <v>7</v>
      </c>
      <c r="B17" s="8" t="s">
        <v>176</v>
      </c>
      <c r="C17" s="8" t="s">
        <v>22</v>
      </c>
      <c r="D17" s="3">
        <v>2</v>
      </c>
      <c r="E17" s="3">
        <v>10</v>
      </c>
      <c r="F17" s="3">
        <v>1</v>
      </c>
      <c r="G17" s="3">
        <v>4</v>
      </c>
      <c r="H17" s="3">
        <v>3</v>
      </c>
      <c r="I17" s="3">
        <v>3</v>
      </c>
      <c r="J17" s="9">
        <f t="shared" si="0"/>
        <v>23</v>
      </c>
      <c r="K17" s="10">
        <f t="shared" si="1"/>
        <v>7.9861111111111105E-2</v>
      </c>
      <c r="L17" s="6">
        <v>3.888888888888889E-2</v>
      </c>
      <c r="M17" s="13">
        <f t="shared" si="2"/>
        <v>0.11874999999999999</v>
      </c>
      <c r="N17" s="25">
        <f t="shared" si="3"/>
        <v>4.3846153846153841</v>
      </c>
      <c r="O17" s="3">
        <v>7</v>
      </c>
    </row>
    <row r="18" spans="1:15" ht="18" customHeight="1">
      <c r="A18" s="3">
        <v>8</v>
      </c>
      <c r="B18" s="8" t="s">
        <v>178</v>
      </c>
      <c r="C18" s="8" t="s">
        <v>136</v>
      </c>
      <c r="D18" s="9">
        <v>1</v>
      </c>
      <c r="E18" s="9">
        <v>10</v>
      </c>
      <c r="F18" s="9">
        <v>0</v>
      </c>
      <c r="G18" s="9">
        <v>2</v>
      </c>
      <c r="H18" s="9">
        <v>5</v>
      </c>
      <c r="I18" s="9">
        <v>5</v>
      </c>
      <c r="J18" s="9">
        <f t="shared" si="0"/>
        <v>23</v>
      </c>
      <c r="K18" s="10">
        <f t="shared" si="1"/>
        <v>7.9861111111111105E-2</v>
      </c>
      <c r="L18" s="10">
        <v>4.6527777777777779E-2</v>
      </c>
      <c r="M18" s="13">
        <f t="shared" si="2"/>
        <v>0.12638888888888888</v>
      </c>
      <c r="N18" s="25">
        <f t="shared" si="3"/>
        <v>4.6666666666666661</v>
      </c>
      <c r="O18" s="9">
        <v>8</v>
      </c>
    </row>
    <row r="19" spans="1:15" ht="18" customHeight="1">
      <c r="A19" s="3">
        <v>9</v>
      </c>
      <c r="B19" s="8" t="s">
        <v>174</v>
      </c>
      <c r="C19" s="8" t="s">
        <v>14</v>
      </c>
      <c r="D19" s="3">
        <v>10</v>
      </c>
      <c r="E19" s="3">
        <v>7</v>
      </c>
      <c r="F19" s="3">
        <v>1</v>
      </c>
      <c r="G19" s="3">
        <v>0</v>
      </c>
      <c r="H19" s="3">
        <v>9</v>
      </c>
      <c r="I19" s="3">
        <v>5</v>
      </c>
      <c r="J19" s="9">
        <f t="shared" si="0"/>
        <v>32</v>
      </c>
      <c r="K19" s="10">
        <f t="shared" si="1"/>
        <v>0.1111111111111111</v>
      </c>
      <c r="L19" s="6">
        <v>2.2916666666666669E-2</v>
      </c>
      <c r="M19" s="13">
        <f t="shared" si="2"/>
        <v>0.13402777777777777</v>
      </c>
      <c r="N19" s="25">
        <f t="shared" si="3"/>
        <v>4.948717948717948</v>
      </c>
      <c r="O19" s="3">
        <v>9</v>
      </c>
    </row>
    <row r="20" spans="1:15" ht="18" customHeight="1">
      <c r="A20" s="3">
        <v>10</v>
      </c>
      <c r="B20" s="8" t="s">
        <v>182</v>
      </c>
      <c r="C20" s="8" t="s">
        <v>161</v>
      </c>
      <c r="D20" s="3">
        <v>10</v>
      </c>
      <c r="E20" s="3">
        <v>10</v>
      </c>
      <c r="F20" s="3">
        <v>0</v>
      </c>
      <c r="G20" s="3">
        <v>1</v>
      </c>
      <c r="H20" s="3">
        <v>10</v>
      </c>
      <c r="I20" s="3">
        <v>3</v>
      </c>
      <c r="J20" s="9">
        <f t="shared" si="0"/>
        <v>34</v>
      </c>
      <c r="K20" s="10">
        <f t="shared" si="1"/>
        <v>0.11805555555555555</v>
      </c>
      <c r="L20" s="6">
        <v>2.5694444444444447E-2</v>
      </c>
      <c r="M20" s="13">
        <f t="shared" si="2"/>
        <v>0.14374999999999999</v>
      </c>
      <c r="N20" s="25">
        <f t="shared" si="3"/>
        <v>5.3076923076923075</v>
      </c>
      <c r="O20" s="9">
        <v>10</v>
      </c>
    </row>
    <row r="21" spans="1:15" ht="18" customHeight="1">
      <c r="A21" s="3">
        <v>11</v>
      </c>
      <c r="B21" s="8" t="s">
        <v>179</v>
      </c>
      <c r="C21" s="8" t="s">
        <v>161</v>
      </c>
      <c r="D21" s="9">
        <v>1</v>
      </c>
      <c r="E21" s="9">
        <v>10</v>
      </c>
      <c r="F21" s="9">
        <v>1</v>
      </c>
      <c r="G21" s="9">
        <v>10</v>
      </c>
      <c r="H21" s="9">
        <v>10</v>
      </c>
      <c r="I21" s="9">
        <v>3</v>
      </c>
      <c r="J21" s="9">
        <f t="shared" si="0"/>
        <v>35</v>
      </c>
      <c r="K21" s="10">
        <f t="shared" si="1"/>
        <v>0.12152777777777778</v>
      </c>
      <c r="L21" s="10">
        <v>2.5694444444444447E-2</v>
      </c>
      <c r="M21" s="13">
        <f t="shared" si="2"/>
        <v>0.14722222222222223</v>
      </c>
      <c r="N21" s="25">
        <f t="shared" si="3"/>
        <v>5.4358974358974361</v>
      </c>
      <c r="O21" s="3">
        <v>11</v>
      </c>
    </row>
    <row r="22" spans="1:15" ht="18" customHeight="1">
      <c r="A22" s="3">
        <v>12</v>
      </c>
      <c r="B22" s="8" t="s">
        <v>187</v>
      </c>
      <c r="C22" s="8" t="s">
        <v>140</v>
      </c>
      <c r="D22" s="3">
        <v>10</v>
      </c>
      <c r="E22" s="3">
        <v>4</v>
      </c>
      <c r="F22" s="3">
        <v>10</v>
      </c>
      <c r="G22" s="3">
        <v>0</v>
      </c>
      <c r="H22" s="3">
        <v>10</v>
      </c>
      <c r="I22" s="3">
        <v>0</v>
      </c>
      <c r="J22" s="9">
        <f t="shared" si="0"/>
        <v>34</v>
      </c>
      <c r="K22" s="10">
        <f t="shared" si="1"/>
        <v>0.11805555555555555</v>
      </c>
      <c r="L22" s="6">
        <v>4.027777777777778E-2</v>
      </c>
      <c r="M22" s="13">
        <f t="shared" si="2"/>
        <v>0.15833333333333333</v>
      </c>
      <c r="N22" s="25">
        <f t="shared" si="3"/>
        <v>5.8461538461538458</v>
      </c>
      <c r="O22" s="9">
        <v>12</v>
      </c>
    </row>
    <row r="23" spans="1:15" ht="18" customHeight="1">
      <c r="A23" s="3">
        <v>13</v>
      </c>
      <c r="B23" s="8" t="s">
        <v>181</v>
      </c>
      <c r="C23" s="8" t="s">
        <v>161</v>
      </c>
      <c r="D23" s="9">
        <v>10</v>
      </c>
      <c r="E23" s="9">
        <v>10</v>
      </c>
      <c r="F23" s="9">
        <v>0</v>
      </c>
      <c r="G23" s="9">
        <v>7</v>
      </c>
      <c r="H23" s="9">
        <v>10</v>
      </c>
      <c r="I23" s="9">
        <v>3</v>
      </c>
      <c r="J23" s="9">
        <f t="shared" si="0"/>
        <v>40</v>
      </c>
      <c r="K23" s="10">
        <f t="shared" si="1"/>
        <v>0.1388888888888889</v>
      </c>
      <c r="L23" s="10">
        <v>2.8472222222222222E-2</v>
      </c>
      <c r="M23" s="13">
        <f t="shared" si="2"/>
        <v>0.16736111111111113</v>
      </c>
      <c r="N23" s="25">
        <f t="shared" si="3"/>
        <v>6.1794871794871797</v>
      </c>
      <c r="O23" s="3">
        <v>13</v>
      </c>
    </row>
    <row r="24" spans="1:15" ht="18" customHeight="1">
      <c r="A24" s="3">
        <v>14</v>
      </c>
      <c r="B24" s="8" t="s">
        <v>184</v>
      </c>
      <c r="C24" s="8" t="s">
        <v>17</v>
      </c>
      <c r="D24" s="9">
        <v>1</v>
      </c>
      <c r="E24" s="9">
        <v>10</v>
      </c>
      <c r="F24" s="9">
        <v>10</v>
      </c>
      <c r="G24" s="9">
        <v>10</v>
      </c>
      <c r="H24" s="9">
        <v>2</v>
      </c>
      <c r="I24" s="9">
        <v>5</v>
      </c>
      <c r="J24" s="9">
        <f t="shared" si="0"/>
        <v>38</v>
      </c>
      <c r="K24" s="10">
        <f t="shared" si="1"/>
        <v>0.13194444444444445</v>
      </c>
      <c r="L24" s="10">
        <v>3.888888888888889E-2</v>
      </c>
      <c r="M24" s="13">
        <f t="shared" si="2"/>
        <v>0.17083333333333334</v>
      </c>
      <c r="N24" s="25">
        <f t="shared" si="3"/>
        <v>6.3076923076923075</v>
      </c>
      <c r="O24" s="9">
        <v>14</v>
      </c>
    </row>
    <row r="25" spans="1:15" ht="18" customHeight="1">
      <c r="A25" s="3">
        <v>15</v>
      </c>
      <c r="B25" s="8" t="s">
        <v>183</v>
      </c>
      <c r="C25" s="8" t="s">
        <v>103</v>
      </c>
      <c r="D25" s="9">
        <v>10</v>
      </c>
      <c r="E25" s="9">
        <v>10</v>
      </c>
      <c r="F25" s="9">
        <v>0</v>
      </c>
      <c r="G25" s="9">
        <v>7</v>
      </c>
      <c r="H25" s="9">
        <v>10</v>
      </c>
      <c r="I25" s="9">
        <v>3</v>
      </c>
      <c r="J25" s="9">
        <f t="shared" si="0"/>
        <v>40</v>
      </c>
      <c r="K25" s="10">
        <f t="shared" si="1"/>
        <v>0.1388888888888889</v>
      </c>
      <c r="L25" s="10">
        <v>3.3333333333333333E-2</v>
      </c>
      <c r="M25" s="13">
        <f t="shared" si="2"/>
        <v>0.17222222222222222</v>
      </c>
      <c r="N25" s="25">
        <f t="shared" si="3"/>
        <v>6.3589743589743586</v>
      </c>
      <c r="O25" s="3">
        <v>15</v>
      </c>
    </row>
    <row r="26" spans="1:15" ht="18" customHeight="1">
      <c r="A26" s="3">
        <v>16</v>
      </c>
      <c r="B26" s="8" t="s">
        <v>186</v>
      </c>
      <c r="C26" s="8" t="s">
        <v>136</v>
      </c>
      <c r="D26" s="9">
        <v>10</v>
      </c>
      <c r="E26" s="9">
        <v>10</v>
      </c>
      <c r="F26" s="9">
        <v>1</v>
      </c>
      <c r="G26" s="9">
        <v>8</v>
      </c>
      <c r="H26" s="9">
        <v>9</v>
      </c>
      <c r="I26" s="9">
        <v>5</v>
      </c>
      <c r="J26" s="9">
        <f t="shared" si="0"/>
        <v>43</v>
      </c>
      <c r="K26" s="10">
        <f t="shared" si="1"/>
        <v>0.14930555555555555</v>
      </c>
      <c r="L26" s="10">
        <v>4.4444444444444446E-2</v>
      </c>
      <c r="M26" s="13">
        <f t="shared" si="2"/>
        <v>0.19375000000000001</v>
      </c>
      <c r="N26" s="25">
        <f t="shared" si="3"/>
        <v>7.1538461538461542</v>
      </c>
      <c r="O26" s="9">
        <v>16</v>
      </c>
    </row>
    <row r="27" spans="1:15" ht="18" customHeight="1">
      <c r="A27" s="3">
        <v>17</v>
      </c>
      <c r="B27" s="8" t="s">
        <v>185</v>
      </c>
      <c r="C27" s="8" t="s">
        <v>136</v>
      </c>
      <c r="D27" s="9">
        <v>10</v>
      </c>
      <c r="E27" s="9">
        <v>10</v>
      </c>
      <c r="F27" s="9">
        <v>10</v>
      </c>
      <c r="G27" s="9">
        <v>10</v>
      </c>
      <c r="H27" s="9">
        <v>10</v>
      </c>
      <c r="I27" s="9">
        <v>3</v>
      </c>
      <c r="J27" s="9">
        <f t="shared" si="0"/>
        <v>53</v>
      </c>
      <c r="K27" s="10">
        <f t="shared" si="1"/>
        <v>0.18402777777777776</v>
      </c>
      <c r="L27" s="10">
        <v>3.125E-2</v>
      </c>
      <c r="M27" s="13">
        <f t="shared" si="2"/>
        <v>0.21527777777777776</v>
      </c>
      <c r="N27" s="25">
        <f t="shared" si="3"/>
        <v>7.948717948717948</v>
      </c>
      <c r="O27" s="3">
        <v>17</v>
      </c>
    </row>
    <row r="28" spans="1:15" ht="15.75">
      <c r="B28" s="19" t="s">
        <v>70</v>
      </c>
      <c r="C28" s="21" t="s">
        <v>124</v>
      </c>
      <c r="D28" s="47"/>
      <c r="E28" s="47"/>
      <c r="F28" s="47"/>
    </row>
    <row r="29" spans="1:15" ht="15.75">
      <c r="B29" s="19" t="s">
        <v>71</v>
      </c>
      <c r="C29" s="22" t="s">
        <v>125</v>
      </c>
      <c r="D29" s="47"/>
      <c r="E29" s="47"/>
      <c r="F29" s="47"/>
    </row>
  </sheetData>
  <sortState ref="A11:O27">
    <sortCondition ref="M11:M27"/>
  </sortState>
  <mergeCells count="17">
    <mergeCell ref="A2:M2"/>
    <mergeCell ref="A3:M3"/>
    <mergeCell ref="L4:M4"/>
    <mergeCell ref="A5:O5"/>
    <mergeCell ref="D9:I9"/>
    <mergeCell ref="J9:J10"/>
    <mergeCell ref="A6:O6"/>
    <mergeCell ref="O9:O10"/>
    <mergeCell ref="A9:A10"/>
    <mergeCell ref="B9:B10"/>
    <mergeCell ref="C9:C10"/>
    <mergeCell ref="N9:N10"/>
    <mergeCell ref="D28:F28"/>
    <mergeCell ref="D29:F29"/>
    <mergeCell ref="K9:K10"/>
    <mergeCell ref="L9:L10"/>
    <mergeCell ref="M9:M10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24"/>
  <sheetViews>
    <sheetView topLeftCell="A3" workbookViewId="0">
      <selection activeCell="A3" sqref="A1:XFD1048576"/>
    </sheetView>
  </sheetViews>
  <sheetFormatPr defaultRowHeight="15"/>
  <cols>
    <col min="1" max="1" width="5.85546875" style="19" customWidth="1"/>
    <col min="2" max="2" width="28.5703125" style="19" customWidth="1"/>
    <col min="3" max="3" width="23.140625" style="19" customWidth="1"/>
    <col min="4" max="9" width="9.140625" style="19" customWidth="1"/>
    <col min="10" max="16384" width="9.140625" style="19"/>
  </cols>
  <sheetData>
    <row r="1" spans="1:17">
      <c r="A1" s="69" t="s">
        <v>67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79"/>
      <c r="O1" s="65"/>
    </row>
    <row r="2" spans="1:17">
      <c r="A2" s="69" t="s">
        <v>199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79"/>
      <c r="O2" s="65"/>
    </row>
    <row r="3" spans="1:17">
      <c r="A3" s="69" t="s">
        <v>69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79"/>
      <c r="O3" s="65"/>
    </row>
    <row r="4" spans="1:17">
      <c r="C4" s="65"/>
      <c r="D4" s="65"/>
      <c r="E4" s="65"/>
      <c r="F4" s="65"/>
      <c r="G4" s="65"/>
      <c r="H4" s="65"/>
      <c r="I4" s="65"/>
      <c r="J4" s="65"/>
      <c r="K4" s="65"/>
      <c r="L4" s="71" t="s">
        <v>123</v>
      </c>
      <c r="M4" s="71"/>
      <c r="N4" s="87"/>
      <c r="O4" s="65"/>
    </row>
    <row r="5" spans="1:17">
      <c r="A5" s="72" t="s">
        <v>81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20">
        <v>5.7870370370370366E-5</v>
      </c>
    </row>
    <row r="6" spans="1:17">
      <c r="A6" s="72" t="s">
        <v>195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7" spans="1:17" hidden="1">
      <c r="D7" s="19" t="s">
        <v>62</v>
      </c>
      <c r="E7" s="19" t="s">
        <v>39</v>
      </c>
    </row>
    <row r="8" spans="1:17" hidden="1">
      <c r="Q8" s="59">
        <v>3.472222222222222E-3</v>
      </c>
    </row>
    <row r="9" spans="1:17" ht="14.25" customHeight="1">
      <c r="A9" s="51" t="s">
        <v>0</v>
      </c>
      <c r="B9" s="51" t="s">
        <v>1</v>
      </c>
      <c r="C9" s="51" t="s">
        <v>2</v>
      </c>
      <c r="D9" s="48" t="s">
        <v>3</v>
      </c>
      <c r="E9" s="49"/>
      <c r="F9" s="49"/>
      <c r="G9" s="49"/>
      <c r="H9" s="49"/>
      <c r="I9" s="50"/>
      <c r="J9" s="44" t="s">
        <v>8</v>
      </c>
      <c r="K9" s="44" t="s">
        <v>9</v>
      </c>
      <c r="L9" s="44" t="s">
        <v>10</v>
      </c>
      <c r="M9" s="53" t="s">
        <v>11</v>
      </c>
      <c r="N9" s="44" t="s">
        <v>95</v>
      </c>
      <c r="O9" s="51" t="s">
        <v>12</v>
      </c>
    </row>
    <row r="10" spans="1:17" ht="52.5" customHeight="1">
      <c r="A10" s="52"/>
      <c r="B10" s="52"/>
      <c r="C10" s="52"/>
      <c r="D10" s="82" t="s">
        <v>4</v>
      </c>
      <c r="E10" s="82" t="s">
        <v>98</v>
      </c>
      <c r="F10" s="82" t="s">
        <v>5</v>
      </c>
      <c r="G10" s="82" t="s">
        <v>6</v>
      </c>
      <c r="H10" s="82" t="s">
        <v>45</v>
      </c>
      <c r="I10" s="83" t="s">
        <v>7</v>
      </c>
      <c r="J10" s="45"/>
      <c r="K10" s="45"/>
      <c r="L10" s="45"/>
      <c r="M10" s="54"/>
      <c r="N10" s="45"/>
      <c r="O10" s="52"/>
    </row>
    <row r="11" spans="1:17" ht="18" customHeight="1">
      <c r="A11" s="3">
        <v>1</v>
      </c>
      <c r="B11" s="8" t="s">
        <v>64</v>
      </c>
      <c r="C11" s="8" t="s">
        <v>149</v>
      </c>
      <c r="D11" s="3">
        <v>0</v>
      </c>
      <c r="E11" s="3">
        <v>2</v>
      </c>
      <c r="F11" s="3">
        <v>0</v>
      </c>
      <c r="G11" s="3">
        <v>0</v>
      </c>
      <c r="H11" s="3">
        <v>0</v>
      </c>
      <c r="I11" s="3">
        <v>0</v>
      </c>
      <c r="J11" s="9">
        <f t="shared" ref="J11:J22" si="0">SUM(D11:I11)</f>
        <v>2</v>
      </c>
      <c r="K11" s="10">
        <f t="shared" ref="K11:K22" si="1">J11*$Q$8</f>
        <v>6.9444444444444441E-3</v>
      </c>
      <c r="L11" s="6">
        <v>2.013888888888889E-2</v>
      </c>
      <c r="M11" s="13">
        <f t="shared" ref="M11:M22" si="2">K11+L11</f>
        <v>2.7083333333333334E-2</v>
      </c>
      <c r="N11" s="25">
        <f t="shared" ref="N11:N22" si="3">M11/$M$11</f>
        <v>1</v>
      </c>
      <c r="O11" s="12" t="s">
        <v>126</v>
      </c>
    </row>
    <row r="12" spans="1:17" ht="18" customHeight="1">
      <c r="A12" s="3">
        <v>2</v>
      </c>
      <c r="B12" s="8" t="s">
        <v>55</v>
      </c>
      <c r="C12" s="8" t="s">
        <v>22</v>
      </c>
      <c r="D12" s="9">
        <v>1</v>
      </c>
      <c r="E12" s="9">
        <v>0</v>
      </c>
      <c r="F12" s="9">
        <v>0</v>
      </c>
      <c r="G12" s="9">
        <v>0</v>
      </c>
      <c r="H12" s="9">
        <v>1</v>
      </c>
      <c r="I12" s="9">
        <v>0</v>
      </c>
      <c r="J12" s="9">
        <f t="shared" si="0"/>
        <v>2</v>
      </c>
      <c r="K12" s="10">
        <f t="shared" si="1"/>
        <v>6.9444444444444441E-3</v>
      </c>
      <c r="L12" s="10">
        <v>2.9166666666666664E-2</v>
      </c>
      <c r="M12" s="13">
        <f t="shared" si="2"/>
        <v>3.6111111111111108E-2</v>
      </c>
      <c r="N12" s="25">
        <f t="shared" si="3"/>
        <v>1.3333333333333333</v>
      </c>
      <c r="O12" s="12" t="s">
        <v>127</v>
      </c>
    </row>
    <row r="13" spans="1:17" ht="18" customHeight="1">
      <c r="A13" s="3">
        <v>3</v>
      </c>
      <c r="B13" s="8" t="s">
        <v>191</v>
      </c>
      <c r="C13" s="8" t="s">
        <v>22</v>
      </c>
      <c r="D13" s="9">
        <v>2</v>
      </c>
      <c r="E13" s="9">
        <v>2</v>
      </c>
      <c r="F13" s="9">
        <v>1</v>
      </c>
      <c r="G13" s="9">
        <v>0</v>
      </c>
      <c r="H13" s="9">
        <v>0</v>
      </c>
      <c r="I13" s="9">
        <v>3</v>
      </c>
      <c r="J13" s="9">
        <f t="shared" si="0"/>
        <v>8</v>
      </c>
      <c r="K13" s="10">
        <f t="shared" si="1"/>
        <v>2.7777777777777776E-2</v>
      </c>
      <c r="L13" s="10">
        <v>2.2916666666666669E-2</v>
      </c>
      <c r="M13" s="13">
        <f t="shared" si="2"/>
        <v>5.0694444444444445E-2</v>
      </c>
      <c r="N13" s="25">
        <f t="shared" si="3"/>
        <v>1.8717948717948718</v>
      </c>
      <c r="O13" s="12" t="s">
        <v>128</v>
      </c>
    </row>
    <row r="14" spans="1:17" ht="18" customHeight="1">
      <c r="A14" s="3">
        <v>4</v>
      </c>
      <c r="B14" s="8" t="s">
        <v>190</v>
      </c>
      <c r="C14" s="8" t="s">
        <v>58</v>
      </c>
      <c r="D14" s="9">
        <v>1</v>
      </c>
      <c r="E14" s="9">
        <v>6</v>
      </c>
      <c r="F14" s="9">
        <v>0</v>
      </c>
      <c r="G14" s="9">
        <v>1</v>
      </c>
      <c r="H14" s="9">
        <v>2</v>
      </c>
      <c r="I14" s="9">
        <v>0</v>
      </c>
      <c r="J14" s="9">
        <f t="shared" si="0"/>
        <v>10</v>
      </c>
      <c r="K14" s="10">
        <f t="shared" si="1"/>
        <v>3.4722222222222224E-2</v>
      </c>
      <c r="L14" s="10">
        <v>1.8749999999999999E-2</v>
      </c>
      <c r="M14" s="13">
        <f t="shared" si="2"/>
        <v>5.3472222222222227E-2</v>
      </c>
      <c r="N14" s="25">
        <f t="shared" si="3"/>
        <v>1.9743589743589745</v>
      </c>
      <c r="O14" s="9">
        <v>4</v>
      </c>
    </row>
    <row r="15" spans="1:17" ht="18" customHeight="1">
      <c r="A15" s="3">
        <v>5</v>
      </c>
      <c r="B15" s="8" t="s">
        <v>192</v>
      </c>
      <c r="C15" s="8" t="s">
        <v>17</v>
      </c>
      <c r="D15" s="9">
        <v>0</v>
      </c>
      <c r="E15" s="9">
        <v>1</v>
      </c>
      <c r="F15" s="9">
        <v>0</v>
      </c>
      <c r="G15" s="9">
        <v>10</v>
      </c>
      <c r="H15" s="9">
        <v>1</v>
      </c>
      <c r="I15" s="9">
        <v>0</v>
      </c>
      <c r="J15" s="9">
        <f t="shared" si="0"/>
        <v>12</v>
      </c>
      <c r="K15" s="10">
        <f t="shared" si="1"/>
        <v>4.1666666666666664E-2</v>
      </c>
      <c r="L15" s="10">
        <v>2.7777777777777776E-2</v>
      </c>
      <c r="M15" s="13">
        <f t="shared" si="2"/>
        <v>6.9444444444444448E-2</v>
      </c>
      <c r="N15" s="25">
        <f t="shared" si="3"/>
        <v>2.5641025641025643</v>
      </c>
      <c r="O15" s="9">
        <v>5</v>
      </c>
    </row>
    <row r="16" spans="1:17" ht="18" customHeight="1">
      <c r="A16" s="3">
        <v>6</v>
      </c>
      <c r="B16" s="4" t="s">
        <v>63</v>
      </c>
      <c r="C16" s="8" t="s">
        <v>44</v>
      </c>
      <c r="D16" s="3">
        <v>0</v>
      </c>
      <c r="E16" s="3">
        <v>10</v>
      </c>
      <c r="F16" s="3">
        <v>0</v>
      </c>
      <c r="G16" s="3">
        <v>0</v>
      </c>
      <c r="H16" s="3">
        <v>1</v>
      </c>
      <c r="I16" s="3">
        <v>3</v>
      </c>
      <c r="J16" s="9">
        <f t="shared" si="0"/>
        <v>14</v>
      </c>
      <c r="K16" s="10">
        <f t="shared" si="1"/>
        <v>4.8611111111111105E-2</v>
      </c>
      <c r="L16" s="6">
        <v>2.1527777777777781E-2</v>
      </c>
      <c r="M16" s="13">
        <f t="shared" si="2"/>
        <v>7.013888888888889E-2</v>
      </c>
      <c r="N16" s="25">
        <f t="shared" si="3"/>
        <v>2.5897435897435899</v>
      </c>
      <c r="O16" s="9">
        <v>6</v>
      </c>
    </row>
    <row r="17" spans="1:15" ht="18" customHeight="1">
      <c r="A17" s="3">
        <v>7</v>
      </c>
      <c r="B17" s="8" t="s">
        <v>194</v>
      </c>
      <c r="C17" s="8" t="s">
        <v>149</v>
      </c>
      <c r="D17" s="3">
        <v>1</v>
      </c>
      <c r="E17" s="3">
        <v>0</v>
      </c>
      <c r="F17" s="3">
        <v>10</v>
      </c>
      <c r="G17" s="3">
        <v>0</v>
      </c>
      <c r="H17" s="3">
        <v>1</v>
      </c>
      <c r="I17" s="3">
        <v>3</v>
      </c>
      <c r="J17" s="9">
        <f t="shared" si="0"/>
        <v>15</v>
      </c>
      <c r="K17" s="10">
        <f t="shared" si="1"/>
        <v>5.2083333333333329E-2</v>
      </c>
      <c r="L17" s="6">
        <v>2.0833333333333332E-2</v>
      </c>
      <c r="M17" s="13">
        <f t="shared" si="2"/>
        <v>7.2916666666666657E-2</v>
      </c>
      <c r="N17" s="25">
        <f t="shared" si="3"/>
        <v>2.6923076923076921</v>
      </c>
      <c r="O17" s="9">
        <v>7</v>
      </c>
    </row>
    <row r="18" spans="1:15" ht="18" customHeight="1">
      <c r="A18" s="3">
        <v>8</v>
      </c>
      <c r="B18" s="8" t="s">
        <v>189</v>
      </c>
      <c r="C18" s="8" t="s">
        <v>44</v>
      </c>
      <c r="D18" s="3">
        <v>1</v>
      </c>
      <c r="E18" s="3">
        <v>0</v>
      </c>
      <c r="F18" s="3">
        <v>1</v>
      </c>
      <c r="G18" s="3">
        <v>1</v>
      </c>
      <c r="H18" s="3">
        <v>10</v>
      </c>
      <c r="I18" s="3">
        <v>3</v>
      </c>
      <c r="J18" s="9">
        <f t="shared" si="0"/>
        <v>16</v>
      </c>
      <c r="K18" s="10">
        <f t="shared" si="1"/>
        <v>5.5555555555555552E-2</v>
      </c>
      <c r="L18" s="6">
        <v>2.2916666666666669E-2</v>
      </c>
      <c r="M18" s="13">
        <f t="shared" si="2"/>
        <v>7.8472222222222221E-2</v>
      </c>
      <c r="N18" s="25">
        <f t="shared" si="3"/>
        <v>2.8974358974358974</v>
      </c>
      <c r="O18" s="9">
        <v>8</v>
      </c>
    </row>
    <row r="19" spans="1:15" ht="18" customHeight="1">
      <c r="A19" s="3">
        <v>9</v>
      </c>
      <c r="B19" s="8" t="s">
        <v>53</v>
      </c>
      <c r="C19" s="8" t="s">
        <v>58</v>
      </c>
      <c r="D19" s="9">
        <v>1</v>
      </c>
      <c r="E19" s="9">
        <v>0</v>
      </c>
      <c r="F19" s="9">
        <v>1</v>
      </c>
      <c r="G19" s="9">
        <v>10</v>
      </c>
      <c r="H19" s="9">
        <v>5</v>
      </c>
      <c r="I19" s="9">
        <v>3</v>
      </c>
      <c r="J19" s="9">
        <f t="shared" si="0"/>
        <v>20</v>
      </c>
      <c r="K19" s="10">
        <f t="shared" si="1"/>
        <v>6.9444444444444448E-2</v>
      </c>
      <c r="L19" s="10">
        <v>1.8055555555555557E-2</v>
      </c>
      <c r="M19" s="13">
        <f t="shared" si="2"/>
        <v>8.7500000000000008E-2</v>
      </c>
      <c r="N19" s="25">
        <f t="shared" si="3"/>
        <v>3.2307692307692308</v>
      </c>
      <c r="O19" s="9">
        <v>9</v>
      </c>
    </row>
    <row r="20" spans="1:15" ht="18" customHeight="1">
      <c r="A20" s="3">
        <v>10</v>
      </c>
      <c r="B20" s="8" t="s">
        <v>193</v>
      </c>
      <c r="C20" s="8" t="s">
        <v>17</v>
      </c>
      <c r="D20" s="9">
        <v>2</v>
      </c>
      <c r="E20" s="9">
        <v>6</v>
      </c>
      <c r="F20" s="9">
        <v>10</v>
      </c>
      <c r="G20" s="9">
        <v>0</v>
      </c>
      <c r="H20" s="9">
        <v>0</v>
      </c>
      <c r="I20" s="9">
        <v>0</v>
      </c>
      <c r="J20" s="9">
        <f t="shared" si="0"/>
        <v>18</v>
      </c>
      <c r="K20" s="10">
        <f t="shared" si="1"/>
        <v>6.25E-2</v>
      </c>
      <c r="L20" s="10">
        <v>2.7777777777777776E-2</v>
      </c>
      <c r="M20" s="13">
        <f t="shared" si="2"/>
        <v>9.0277777777777776E-2</v>
      </c>
      <c r="N20" s="25">
        <f t="shared" si="3"/>
        <v>3.333333333333333</v>
      </c>
      <c r="O20" s="9">
        <v>10</v>
      </c>
    </row>
    <row r="21" spans="1:15" ht="18" customHeight="1">
      <c r="A21" s="3">
        <v>11</v>
      </c>
      <c r="B21" s="8" t="s">
        <v>188</v>
      </c>
      <c r="C21" s="8" t="s">
        <v>149</v>
      </c>
      <c r="D21" s="3">
        <v>1</v>
      </c>
      <c r="E21" s="3">
        <v>0</v>
      </c>
      <c r="F21" s="3">
        <v>10</v>
      </c>
      <c r="G21" s="3">
        <v>0</v>
      </c>
      <c r="H21" s="3">
        <v>10</v>
      </c>
      <c r="I21" s="3">
        <v>0</v>
      </c>
      <c r="J21" s="9">
        <f t="shared" si="0"/>
        <v>21</v>
      </c>
      <c r="K21" s="10">
        <f t="shared" si="1"/>
        <v>7.2916666666666657E-2</v>
      </c>
      <c r="L21" s="6">
        <v>2.7083333333333334E-2</v>
      </c>
      <c r="M21" s="13">
        <f t="shared" si="2"/>
        <v>9.9999999999999992E-2</v>
      </c>
      <c r="N21" s="25">
        <f t="shared" si="3"/>
        <v>3.6923076923076921</v>
      </c>
      <c r="O21" s="9">
        <v>11</v>
      </c>
    </row>
    <row r="22" spans="1:15" ht="18" customHeight="1">
      <c r="A22" s="3">
        <v>12</v>
      </c>
      <c r="B22" s="8" t="s">
        <v>54</v>
      </c>
      <c r="C22" s="8" t="s">
        <v>58</v>
      </c>
      <c r="D22" s="9">
        <v>0</v>
      </c>
      <c r="E22" s="9">
        <v>4</v>
      </c>
      <c r="F22" s="9">
        <v>0</v>
      </c>
      <c r="G22" s="9">
        <v>10</v>
      </c>
      <c r="H22" s="9">
        <v>10</v>
      </c>
      <c r="I22" s="9">
        <v>0</v>
      </c>
      <c r="J22" s="9">
        <f t="shared" si="0"/>
        <v>24</v>
      </c>
      <c r="K22" s="10">
        <f t="shared" si="1"/>
        <v>8.3333333333333329E-2</v>
      </c>
      <c r="L22" s="10">
        <v>2.5694444444444447E-2</v>
      </c>
      <c r="M22" s="13">
        <f t="shared" si="2"/>
        <v>0.10902777777777778</v>
      </c>
      <c r="N22" s="25">
        <f t="shared" si="3"/>
        <v>4.0256410256410255</v>
      </c>
      <c r="O22" s="9">
        <v>12</v>
      </c>
    </row>
    <row r="23" spans="1:15">
      <c r="B23" s="19" t="s">
        <v>70</v>
      </c>
      <c r="C23" s="74" t="s">
        <v>124</v>
      </c>
      <c r="D23" s="75"/>
      <c r="E23" s="75"/>
      <c r="F23" s="75"/>
    </row>
    <row r="24" spans="1:15">
      <c r="B24" s="19" t="s">
        <v>71</v>
      </c>
      <c r="C24" s="76" t="s">
        <v>125</v>
      </c>
      <c r="D24" s="75"/>
      <c r="E24" s="75"/>
      <c r="F24" s="75"/>
    </row>
  </sheetData>
  <sortState ref="A11:O22">
    <sortCondition ref="M11:M22"/>
  </sortState>
  <mergeCells count="18">
    <mergeCell ref="A1:M1"/>
    <mergeCell ref="A2:M2"/>
    <mergeCell ref="A3:M3"/>
    <mergeCell ref="L4:M4"/>
    <mergeCell ref="A5:O5"/>
    <mergeCell ref="D9:I9"/>
    <mergeCell ref="J9:J10"/>
    <mergeCell ref="A6:O6"/>
    <mergeCell ref="D23:F23"/>
    <mergeCell ref="D24:F24"/>
    <mergeCell ref="K9:K10"/>
    <mergeCell ref="L9:L10"/>
    <mergeCell ref="M9:M10"/>
    <mergeCell ref="O9:O10"/>
    <mergeCell ref="A9:A10"/>
    <mergeCell ref="B9:B10"/>
    <mergeCell ref="C9:C10"/>
    <mergeCell ref="N9:N10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Q17"/>
  <sheetViews>
    <sheetView workbookViewId="0">
      <selection sqref="A1:XFD1048576"/>
    </sheetView>
  </sheetViews>
  <sheetFormatPr defaultRowHeight="15"/>
  <cols>
    <col min="1" max="1" width="5.85546875" style="19" customWidth="1"/>
    <col min="2" max="2" width="28.5703125" style="19" customWidth="1"/>
    <col min="3" max="3" width="23.140625" style="19" customWidth="1"/>
    <col min="4" max="9" width="9.140625" style="19" customWidth="1"/>
    <col min="10" max="16384" width="9.140625" style="19"/>
  </cols>
  <sheetData>
    <row r="1" spans="1:17">
      <c r="A1" s="69" t="s">
        <v>67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79"/>
      <c r="O1" s="65"/>
    </row>
    <row r="2" spans="1:17">
      <c r="A2" s="69" t="s">
        <v>200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79"/>
      <c r="O2" s="65"/>
    </row>
    <row r="3" spans="1:17">
      <c r="A3" s="69" t="s">
        <v>69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79"/>
      <c r="O3" s="65"/>
    </row>
    <row r="4" spans="1:17">
      <c r="C4" s="65"/>
      <c r="D4" s="65"/>
      <c r="E4" s="65"/>
      <c r="F4" s="65"/>
      <c r="G4" s="65"/>
      <c r="H4" s="65"/>
      <c r="I4" s="65"/>
      <c r="J4" s="65"/>
      <c r="K4" s="65"/>
      <c r="L4" s="71" t="s">
        <v>123</v>
      </c>
      <c r="M4" s="71"/>
      <c r="N4" s="87"/>
      <c r="O4" s="65"/>
    </row>
    <row r="5" spans="1:17">
      <c r="A5" s="72" t="s">
        <v>81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20">
        <v>5.7870370370370366E-5</v>
      </c>
    </row>
    <row r="6" spans="1:17">
      <c r="A6" s="72" t="s">
        <v>196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7" spans="1:17" hidden="1">
      <c r="D7" s="19" t="s">
        <v>62</v>
      </c>
      <c r="E7" s="19" t="s">
        <v>39</v>
      </c>
    </row>
    <row r="8" spans="1:17" hidden="1">
      <c r="Q8" s="59">
        <v>3.472222222222222E-3</v>
      </c>
    </row>
    <row r="9" spans="1:17" ht="14.25" customHeight="1">
      <c r="A9" s="51" t="s">
        <v>0</v>
      </c>
      <c r="B9" s="51" t="s">
        <v>1</v>
      </c>
      <c r="C9" s="51" t="s">
        <v>2</v>
      </c>
      <c r="D9" s="48" t="s">
        <v>3</v>
      </c>
      <c r="E9" s="49"/>
      <c r="F9" s="49"/>
      <c r="G9" s="49"/>
      <c r="H9" s="49"/>
      <c r="I9" s="50"/>
      <c r="J9" s="44" t="s">
        <v>8</v>
      </c>
      <c r="K9" s="44" t="s">
        <v>9</v>
      </c>
      <c r="L9" s="44" t="s">
        <v>10</v>
      </c>
      <c r="M9" s="53" t="s">
        <v>11</v>
      </c>
      <c r="N9" s="44" t="s">
        <v>95</v>
      </c>
      <c r="O9" s="51" t="s">
        <v>12</v>
      </c>
    </row>
    <row r="10" spans="1:17" ht="52.5" customHeight="1">
      <c r="A10" s="52"/>
      <c r="B10" s="52"/>
      <c r="C10" s="52"/>
      <c r="D10" s="82" t="s">
        <v>4</v>
      </c>
      <c r="E10" s="82" t="s">
        <v>98</v>
      </c>
      <c r="F10" s="82" t="s">
        <v>5</v>
      </c>
      <c r="G10" s="82" t="s">
        <v>6</v>
      </c>
      <c r="H10" s="82" t="s">
        <v>45</v>
      </c>
      <c r="I10" s="83" t="s">
        <v>7</v>
      </c>
      <c r="J10" s="45"/>
      <c r="K10" s="45"/>
      <c r="L10" s="45"/>
      <c r="M10" s="54"/>
      <c r="N10" s="45"/>
      <c r="O10" s="52"/>
    </row>
    <row r="11" spans="1:17" ht="18" customHeight="1">
      <c r="A11" s="3">
        <v>1</v>
      </c>
      <c r="B11" s="8" t="s">
        <v>60</v>
      </c>
      <c r="C11" s="8" t="s">
        <v>58</v>
      </c>
      <c r="D11" s="9">
        <v>10</v>
      </c>
      <c r="E11" s="9">
        <v>2</v>
      </c>
      <c r="F11" s="9">
        <v>0</v>
      </c>
      <c r="G11" s="9">
        <v>1</v>
      </c>
      <c r="H11" s="9">
        <v>3</v>
      </c>
      <c r="I11" s="9">
        <v>5</v>
      </c>
      <c r="J11" s="9">
        <f>SUM(D11:I11)</f>
        <v>21</v>
      </c>
      <c r="K11" s="10">
        <f>J11*$Q$8</f>
        <v>7.2916666666666657E-2</v>
      </c>
      <c r="L11" s="10">
        <v>3.4722222222222224E-2</v>
      </c>
      <c r="M11" s="13">
        <f>K11+L11</f>
        <v>0.10763888888888888</v>
      </c>
      <c r="N11" s="25">
        <f>M11/$M$11</f>
        <v>1</v>
      </c>
      <c r="O11" s="12" t="s">
        <v>126</v>
      </c>
    </row>
    <row r="12" spans="1:17" ht="18" customHeight="1">
      <c r="A12" s="3">
        <v>2</v>
      </c>
      <c r="B12" s="8" t="s">
        <v>61</v>
      </c>
      <c r="C12" s="8" t="s">
        <v>22</v>
      </c>
      <c r="D12" s="9">
        <v>0</v>
      </c>
      <c r="E12" s="9">
        <v>10</v>
      </c>
      <c r="F12" s="9">
        <v>1</v>
      </c>
      <c r="G12" s="9">
        <v>0</v>
      </c>
      <c r="H12" s="9">
        <v>7</v>
      </c>
      <c r="I12" s="9">
        <v>3</v>
      </c>
      <c r="J12" s="9">
        <f>SUM(D12:I12)</f>
        <v>21</v>
      </c>
      <c r="K12" s="10">
        <f>J12*$Q$8</f>
        <v>7.2916666666666657E-2</v>
      </c>
      <c r="L12" s="10">
        <v>4.0972222222222222E-2</v>
      </c>
      <c r="M12" s="13">
        <f>K12+L12</f>
        <v>0.11388888888888887</v>
      </c>
      <c r="N12" s="25">
        <f>M12/$M$11</f>
        <v>1.0580645161290323</v>
      </c>
      <c r="O12" s="12" t="s">
        <v>127</v>
      </c>
    </row>
    <row r="13" spans="1:17" ht="18" customHeight="1">
      <c r="A13" s="3">
        <v>3</v>
      </c>
      <c r="B13" s="8" t="s">
        <v>65</v>
      </c>
      <c r="C13" s="8" t="s">
        <v>149</v>
      </c>
      <c r="D13" s="3">
        <v>0</v>
      </c>
      <c r="E13" s="3">
        <v>1</v>
      </c>
      <c r="F13" s="3">
        <v>10</v>
      </c>
      <c r="G13" s="3">
        <v>10</v>
      </c>
      <c r="H13" s="3">
        <v>10</v>
      </c>
      <c r="I13" s="3">
        <v>3</v>
      </c>
      <c r="J13" s="9">
        <f>SUM(D13:I13)</f>
        <v>34</v>
      </c>
      <c r="K13" s="10">
        <f>J13*$Q$8</f>
        <v>0.11805555555555555</v>
      </c>
      <c r="L13" s="6">
        <v>2.4999999999999998E-2</v>
      </c>
      <c r="M13" s="13">
        <f>K13+L13</f>
        <v>0.14305555555555555</v>
      </c>
      <c r="N13" s="25">
        <f>M13/$M$11</f>
        <v>1.3290322580645162</v>
      </c>
      <c r="O13" s="12" t="s">
        <v>128</v>
      </c>
    </row>
    <row r="14" spans="1:17" ht="18" customHeight="1">
      <c r="A14" s="3">
        <v>4</v>
      </c>
      <c r="B14" s="8" t="s">
        <v>197</v>
      </c>
      <c r="C14" s="8" t="s">
        <v>17</v>
      </c>
      <c r="D14" s="9">
        <v>0</v>
      </c>
      <c r="E14" s="9">
        <v>10</v>
      </c>
      <c r="F14" s="9">
        <v>1</v>
      </c>
      <c r="G14" s="9">
        <v>10</v>
      </c>
      <c r="H14" s="9">
        <v>10</v>
      </c>
      <c r="I14" s="9">
        <v>3</v>
      </c>
      <c r="J14" s="9">
        <f>SUM(D14:I14)</f>
        <v>34</v>
      </c>
      <c r="K14" s="10">
        <f>J14*$Q$8</f>
        <v>0.11805555555555555</v>
      </c>
      <c r="L14" s="10">
        <v>4.2361111111111106E-2</v>
      </c>
      <c r="M14" s="13">
        <f>K14+L14</f>
        <v>0.16041666666666665</v>
      </c>
      <c r="N14" s="25">
        <f>M14/$M$11</f>
        <v>1.4903225806451612</v>
      </c>
      <c r="O14" s="9">
        <v>4</v>
      </c>
    </row>
    <row r="15" spans="1:17" ht="18" customHeight="1">
      <c r="A15" s="3">
        <v>5</v>
      </c>
      <c r="B15" s="8" t="s">
        <v>198</v>
      </c>
      <c r="C15" s="8" t="s">
        <v>14</v>
      </c>
      <c r="D15" s="9">
        <v>1</v>
      </c>
      <c r="E15" s="9">
        <v>10</v>
      </c>
      <c r="F15" s="9">
        <v>10</v>
      </c>
      <c r="G15" s="9">
        <v>10</v>
      </c>
      <c r="H15" s="9">
        <v>1</v>
      </c>
      <c r="I15" s="9">
        <v>5</v>
      </c>
      <c r="J15" s="9">
        <f>SUM(D15:I15)</f>
        <v>37</v>
      </c>
      <c r="K15" s="10">
        <f>J15*$Q$8</f>
        <v>0.12847222222222221</v>
      </c>
      <c r="L15" s="10">
        <v>6.805555555555555E-2</v>
      </c>
      <c r="M15" s="13">
        <f>K15+L15</f>
        <v>0.19652777777777775</v>
      </c>
      <c r="N15" s="25">
        <f>M15/$M$11</f>
        <v>1.8258064516129031</v>
      </c>
      <c r="O15" s="9">
        <v>5</v>
      </c>
    </row>
    <row r="16" spans="1:17">
      <c r="B16" s="19" t="s">
        <v>70</v>
      </c>
      <c r="C16" s="74" t="s">
        <v>124</v>
      </c>
      <c r="D16" s="75"/>
      <c r="E16" s="75"/>
      <c r="F16" s="75"/>
    </row>
    <row r="17" spans="2:6">
      <c r="B17" s="19" t="s">
        <v>71</v>
      </c>
      <c r="C17" s="76" t="s">
        <v>125</v>
      </c>
      <c r="D17" s="75"/>
      <c r="E17" s="75"/>
      <c r="F17" s="75"/>
    </row>
  </sheetData>
  <sortState ref="A11:O15">
    <sortCondition ref="M11:M15"/>
  </sortState>
  <mergeCells count="18">
    <mergeCell ref="L9:L10"/>
    <mergeCell ref="M9:M10"/>
    <mergeCell ref="N9:N10"/>
    <mergeCell ref="O9:O10"/>
    <mergeCell ref="D16:F16"/>
    <mergeCell ref="J9:J10"/>
    <mergeCell ref="K9:K10"/>
    <mergeCell ref="D17:F17"/>
    <mergeCell ref="A9:A10"/>
    <mergeCell ref="B9:B10"/>
    <mergeCell ref="C9:C10"/>
    <mergeCell ref="D9:I9"/>
    <mergeCell ref="A6:O6"/>
    <mergeCell ref="A1:M1"/>
    <mergeCell ref="A2:M2"/>
    <mergeCell ref="A3:M3"/>
    <mergeCell ref="L4:M4"/>
    <mergeCell ref="A5:O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O40"/>
  <sheetViews>
    <sheetView workbookViewId="0">
      <selection activeCell="A11" sqref="A1:XFD1048576"/>
    </sheetView>
  </sheetViews>
  <sheetFormatPr defaultRowHeight="15"/>
  <cols>
    <col min="1" max="1" width="4.7109375" style="19" customWidth="1"/>
    <col min="2" max="2" width="27.7109375" style="19" customWidth="1"/>
    <col min="3" max="3" width="25.7109375" style="65" customWidth="1"/>
    <col min="4" max="6" width="0" style="19" hidden="1" customWidth="1"/>
    <col min="7" max="7" width="11" style="19" customWidth="1"/>
    <col min="8" max="8" width="10.85546875" style="19" customWidth="1"/>
    <col min="9" max="16384" width="9.140625" style="19"/>
  </cols>
  <sheetData>
    <row r="1" spans="1:15" s="19" customFormat="1" ht="35.25" customHeight="1">
      <c r="A1" s="63" t="s">
        <v>67</v>
      </c>
      <c r="B1" s="63"/>
      <c r="C1" s="63"/>
      <c r="D1" s="63"/>
      <c r="E1" s="63"/>
      <c r="F1" s="63"/>
      <c r="G1" s="63"/>
      <c r="H1" s="63"/>
      <c r="I1" s="63"/>
      <c r="J1" s="29"/>
      <c r="K1" s="29"/>
      <c r="L1" s="29"/>
      <c r="M1" s="29"/>
      <c r="N1" s="18"/>
    </row>
    <row r="2" spans="1:15" s="19" customFormat="1" ht="15.75">
      <c r="A2" s="56" t="s">
        <v>85</v>
      </c>
      <c r="B2" s="56"/>
      <c r="C2" s="56"/>
      <c r="D2" s="56"/>
      <c r="E2" s="56"/>
      <c r="F2" s="56"/>
      <c r="G2" s="56"/>
      <c r="H2" s="56"/>
      <c r="I2" s="56"/>
      <c r="J2" s="28"/>
      <c r="K2" s="28"/>
      <c r="L2" s="28"/>
      <c r="M2" s="28"/>
      <c r="N2" s="18"/>
    </row>
    <row r="3" spans="1:15" s="19" customFormat="1" ht="15.75">
      <c r="A3" s="56" t="s">
        <v>69</v>
      </c>
      <c r="B3" s="56"/>
      <c r="C3" s="56"/>
      <c r="D3" s="56"/>
      <c r="E3" s="56"/>
      <c r="F3" s="56"/>
      <c r="G3" s="56"/>
      <c r="H3" s="56"/>
      <c r="I3" s="56"/>
      <c r="J3" s="28"/>
      <c r="K3" s="28"/>
      <c r="L3" s="28"/>
      <c r="M3" s="28"/>
      <c r="N3" s="18"/>
    </row>
    <row r="4" spans="1:15" s="19" customFormat="1" ht="15.75">
      <c r="A4" s="18"/>
      <c r="B4" s="18"/>
      <c r="C4" s="18"/>
      <c r="D4" s="18"/>
      <c r="E4" s="18"/>
      <c r="F4" s="18"/>
      <c r="G4" s="18"/>
      <c r="H4" s="57" t="s">
        <v>123</v>
      </c>
      <c r="I4" s="57"/>
      <c r="J4" s="18"/>
      <c r="K4" s="18"/>
      <c r="L4" s="57"/>
      <c r="M4" s="57"/>
      <c r="N4" s="18"/>
    </row>
    <row r="5" spans="1:15" s="19" customFormat="1" ht="28.5" customHeight="1">
      <c r="A5" s="46" t="s">
        <v>84</v>
      </c>
      <c r="B5" s="46"/>
      <c r="C5" s="46"/>
      <c r="D5" s="46"/>
      <c r="E5" s="46"/>
      <c r="F5" s="46"/>
      <c r="G5" s="46"/>
      <c r="H5" s="46"/>
      <c r="I5" s="46"/>
      <c r="J5" s="27"/>
      <c r="K5" s="27"/>
      <c r="L5" s="27"/>
      <c r="M5" s="27"/>
      <c r="N5" s="27"/>
      <c r="O5" s="20">
        <v>5.7870370370370366E-5</v>
      </c>
    </row>
    <row r="6" spans="1:15" s="19" customFormat="1" hidden="1">
      <c r="A6" s="19" t="s">
        <v>66</v>
      </c>
      <c r="C6" s="65"/>
    </row>
    <row r="7" spans="1:15" s="19" customFormat="1" hidden="1">
      <c r="C7" s="65"/>
      <c r="G7" s="59">
        <v>3.472222222222222E-3</v>
      </c>
      <c r="H7" s="59"/>
    </row>
    <row r="8" spans="1:15" s="19" customFormat="1" ht="3" customHeight="1">
      <c r="C8" s="60" t="s">
        <v>36</v>
      </c>
      <c r="D8" s="60"/>
      <c r="E8" s="60"/>
      <c r="F8" s="60"/>
      <c r="G8" s="59"/>
      <c r="H8" s="59"/>
    </row>
    <row r="9" spans="1:15" s="19" customFormat="1" hidden="1">
      <c r="C9" s="65"/>
    </row>
    <row r="10" spans="1:15" s="19" customFormat="1" hidden="1">
      <c r="C10" s="65"/>
      <c r="G10" s="59">
        <v>3.472222222222222E-3</v>
      </c>
      <c r="H10" s="59"/>
    </row>
    <row r="11" spans="1:15" s="19" customFormat="1" ht="57">
      <c r="A11" s="51" t="s">
        <v>0</v>
      </c>
      <c r="B11" s="51" t="s">
        <v>1</v>
      </c>
      <c r="C11" s="51" t="s">
        <v>2</v>
      </c>
      <c r="D11" s="38" t="s">
        <v>8</v>
      </c>
      <c r="E11" s="38" t="s">
        <v>9</v>
      </c>
      <c r="F11" s="38" t="s">
        <v>10</v>
      </c>
      <c r="G11" s="42" t="s">
        <v>11</v>
      </c>
      <c r="H11" s="44" t="s">
        <v>95</v>
      </c>
      <c r="I11" s="40" t="s">
        <v>12</v>
      </c>
    </row>
    <row r="12" spans="1:15" s="19" customFormat="1" ht="5.25" customHeight="1">
      <c r="A12" s="52"/>
      <c r="B12" s="52"/>
      <c r="C12" s="52"/>
      <c r="D12" s="39"/>
      <c r="E12" s="39"/>
      <c r="F12" s="39"/>
      <c r="G12" s="43"/>
      <c r="H12" s="45"/>
      <c r="I12" s="41"/>
    </row>
    <row r="13" spans="1:15" s="19" customFormat="1" ht="18" customHeight="1">
      <c r="A13" s="3">
        <v>1</v>
      </c>
      <c r="B13" s="4" t="s">
        <v>121</v>
      </c>
      <c r="C13" s="9" t="s">
        <v>122</v>
      </c>
      <c r="D13" s="3">
        <v>0</v>
      </c>
      <c r="E13" s="6">
        <f>D13*$G$10</f>
        <v>0</v>
      </c>
      <c r="F13" s="6">
        <v>2.8472222222222222E-2</v>
      </c>
      <c r="G13" s="17">
        <f>E13+F13</f>
        <v>2.8472222222222222E-2</v>
      </c>
      <c r="H13" s="26">
        <f>G13/$G$13</f>
        <v>1</v>
      </c>
      <c r="I13" s="5" t="s">
        <v>126</v>
      </c>
    </row>
    <row r="14" spans="1:15" s="19" customFormat="1" ht="18" customHeight="1">
      <c r="A14" s="9">
        <v>2</v>
      </c>
      <c r="B14" s="4" t="s">
        <v>138</v>
      </c>
      <c r="C14" s="9" t="s">
        <v>140</v>
      </c>
      <c r="D14" s="3">
        <v>0</v>
      </c>
      <c r="E14" s="10">
        <f>D14*$G$10</f>
        <v>0</v>
      </c>
      <c r="F14" s="10">
        <v>2.9166666666666664E-2</v>
      </c>
      <c r="G14" s="13">
        <f>E14+F14</f>
        <v>2.9166666666666664E-2</v>
      </c>
      <c r="H14" s="26">
        <f>G14/$G$13</f>
        <v>1.024390243902439</v>
      </c>
      <c r="I14" s="12" t="s">
        <v>127</v>
      </c>
    </row>
    <row r="15" spans="1:15" s="19" customFormat="1" ht="18" customHeight="1">
      <c r="A15" s="3">
        <v>3</v>
      </c>
      <c r="B15" s="4" t="s">
        <v>104</v>
      </c>
      <c r="C15" s="9" t="s">
        <v>23</v>
      </c>
      <c r="D15" s="3">
        <v>0</v>
      </c>
      <c r="E15" s="10">
        <f>D15*$G$10</f>
        <v>0</v>
      </c>
      <c r="F15" s="10">
        <v>3.0555555555555555E-2</v>
      </c>
      <c r="G15" s="13">
        <f>E15+F15</f>
        <v>3.0555555555555555E-2</v>
      </c>
      <c r="H15" s="26">
        <f>G15/$G$13</f>
        <v>1.0731707317073171</v>
      </c>
      <c r="I15" s="12" t="s">
        <v>128</v>
      </c>
    </row>
    <row r="16" spans="1:15" s="19" customFormat="1" ht="18" customHeight="1">
      <c r="A16" s="9">
        <v>4</v>
      </c>
      <c r="B16" s="4" t="s">
        <v>106</v>
      </c>
      <c r="C16" s="9" t="s">
        <v>14</v>
      </c>
      <c r="D16" s="3">
        <v>0</v>
      </c>
      <c r="E16" s="6">
        <f>D16*$G$10</f>
        <v>0</v>
      </c>
      <c r="F16" s="6">
        <v>3.0555555555555555E-2</v>
      </c>
      <c r="G16" s="17">
        <f>E16+F16</f>
        <v>3.0555555555555555E-2</v>
      </c>
      <c r="H16" s="26">
        <f>G16/$G$13</f>
        <v>1.0731707317073171</v>
      </c>
      <c r="I16" s="5" t="s">
        <v>128</v>
      </c>
    </row>
    <row r="17" spans="1:9" s="19" customFormat="1" ht="18" customHeight="1">
      <c r="A17" s="3">
        <v>5</v>
      </c>
      <c r="B17" s="4" t="s">
        <v>116</v>
      </c>
      <c r="C17" s="9" t="s">
        <v>58</v>
      </c>
      <c r="D17" s="3">
        <v>0</v>
      </c>
      <c r="E17" s="6">
        <f>D17*$G$10</f>
        <v>0</v>
      </c>
      <c r="F17" s="6">
        <v>3.125E-2</v>
      </c>
      <c r="G17" s="17">
        <f>E17+F17</f>
        <v>3.125E-2</v>
      </c>
      <c r="H17" s="26">
        <f>G17/$G$13</f>
        <v>1.0975609756097562</v>
      </c>
      <c r="I17" s="3">
        <v>5</v>
      </c>
    </row>
    <row r="18" spans="1:9" s="19" customFormat="1" ht="18" customHeight="1">
      <c r="A18" s="9">
        <v>6</v>
      </c>
      <c r="B18" s="4" t="s">
        <v>97</v>
      </c>
      <c r="C18" s="9" t="s">
        <v>22</v>
      </c>
      <c r="D18" s="3">
        <v>0</v>
      </c>
      <c r="E18" s="10">
        <f>D18*$G$10</f>
        <v>0</v>
      </c>
      <c r="F18" s="10">
        <v>3.2638888888888891E-2</v>
      </c>
      <c r="G18" s="13">
        <f>E18+F18</f>
        <v>3.2638888888888891E-2</v>
      </c>
      <c r="H18" s="26">
        <f>G18/$G$13</f>
        <v>1.1463414634146343</v>
      </c>
      <c r="I18" s="9">
        <v>6</v>
      </c>
    </row>
    <row r="19" spans="1:9" s="19" customFormat="1" ht="18" customHeight="1">
      <c r="A19" s="3">
        <v>7</v>
      </c>
      <c r="B19" s="4" t="s">
        <v>107</v>
      </c>
      <c r="C19" s="9" t="s">
        <v>14</v>
      </c>
      <c r="D19" s="3">
        <v>0</v>
      </c>
      <c r="E19" s="10">
        <f>D19*$G$10</f>
        <v>0</v>
      </c>
      <c r="F19" s="10">
        <v>3.3333333333333333E-2</v>
      </c>
      <c r="G19" s="13">
        <f>E19+F19</f>
        <v>3.3333333333333333E-2</v>
      </c>
      <c r="H19" s="26">
        <f>G19/$G$13</f>
        <v>1.1707317073170731</v>
      </c>
      <c r="I19" s="9">
        <v>7</v>
      </c>
    </row>
    <row r="20" spans="1:9" s="19" customFormat="1" ht="18" customHeight="1">
      <c r="A20" s="9">
        <v>8</v>
      </c>
      <c r="B20" s="4" t="s">
        <v>109</v>
      </c>
      <c r="C20" s="9" t="s">
        <v>44</v>
      </c>
      <c r="D20" s="3">
        <v>0</v>
      </c>
      <c r="E20" s="10">
        <f>D20*$G$10</f>
        <v>0</v>
      </c>
      <c r="F20" s="10">
        <v>3.4722222222222224E-2</v>
      </c>
      <c r="G20" s="13">
        <f>E20+F20</f>
        <v>3.4722222222222224E-2</v>
      </c>
      <c r="H20" s="26">
        <f>G20/$G$13</f>
        <v>1.2195121951219512</v>
      </c>
      <c r="I20" s="9">
        <v>8</v>
      </c>
    </row>
    <row r="21" spans="1:9" s="19" customFormat="1" ht="18" customHeight="1">
      <c r="A21" s="3">
        <v>9</v>
      </c>
      <c r="B21" s="8" t="s">
        <v>112</v>
      </c>
      <c r="C21" s="9" t="s">
        <v>110</v>
      </c>
      <c r="D21" s="3">
        <v>0</v>
      </c>
      <c r="E21" s="10">
        <f>D21*$G$10</f>
        <v>0</v>
      </c>
      <c r="F21" s="10">
        <v>3.4722222222222224E-2</v>
      </c>
      <c r="G21" s="13">
        <f>E21+F21</f>
        <v>3.4722222222222224E-2</v>
      </c>
      <c r="H21" s="26">
        <f>G21/$G$13</f>
        <v>1.2195121951219512</v>
      </c>
      <c r="I21" s="9">
        <v>8</v>
      </c>
    </row>
    <row r="22" spans="1:9" s="19" customFormat="1" ht="18" customHeight="1">
      <c r="A22" s="9">
        <v>10</v>
      </c>
      <c r="B22" s="4" t="s">
        <v>100</v>
      </c>
      <c r="C22" s="9" t="s">
        <v>16</v>
      </c>
      <c r="D22" s="3">
        <v>0</v>
      </c>
      <c r="E22" s="10">
        <f>D22*$G$10</f>
        <v>0</v>
      </c>
      <c r="F22" s="10">
        <v>3.4722222222222224E-2</v>
      </c>
      <c r="G22" s="13">
        <f>E22+F22</f>
        <v>3.4722222222222224E-2</v>
      </c>
      <c r="H22" s="26">
        <f>G22/$G$13</f>
        <v>1.2195121951219512</v>
      </c>
      <c r="I22" s="9">
        <v>8</v>
      </c>
    </row>
    <row r="23" spans="1:9" s="19" customFormat="1" ht="18" customHeight="1">
      <c r="A23" s="3">
        <v>11</v>
      </c>
      <c r="B23" s="4" t="s">
        <v>111</v>
      </c>
      <c r="C23" s="9" t="s">
        <v>110</v>
      </c>
      <c r="D23" s="3">
        <v>0</v>
      </c>
      <c r="E23" s="10">
        <f>D23*$G$10</f>
        <v>0</v>
      </c>
      <c r="F23" s="10">
        <v>3.4722222222222224E-2</v>
      </c>
      <c r="G23" s="13">
        <f>E23+F23</f>
        <v>3.4722222222222224E-2</v>
      </c>
      <c r="H23" s="26">
        <f>G23/$G$13</f>
        <v>1.2195121951219512</v>
      </c>
      <c r="I23" s="9">
        <v>8</v>
      </c>
    </row>
    <row r="24" spans="1:9" s="19" customFormat="1" ht="18" customHeight="1">
      <c r="A24" s="9">
        <v>12</v>
      </c>
      <c r="B24" s="4" t="s">
        <v>119</v>
      </c>
      <c r="C24" s="9" t="s">
        <v>58</v>
      </c>
      <c r="D24" s="3">
        <v>0</v>
      </c>
      <c r="E24" s="10">
        <f>D24*$G$10</f>
        <v>0</v>
      </c>
      <c r="F24" s="10">
        <v>3.6805555555555557E-2</v>
      </c>
      <c r="G24" s="13">
        <f>E24+F24</f>
        <v>3.6805555555555557E-2</v>
      </c>
      <c r="H24" s="26">
        <f>G24/$G$13</f>
        <v>1.2926829268292683</v>
      </c>
      <c r="I24" s="9">
        <v>12</v>
      </c>
    </row>
    <row r="25" spans="1:9" s="19" customFormat="1" ht="18" customHeight="1">
      <c r="A25" s="3">
        <v>13</v>
      </c>
      <c r="B25" s="4" t="s">
        <v>26</v>
      </c>
      <c r="C25" s="9" t="s">
        <v>110</v>
      </c>
      <c r="D25" s="3">
        <v>0</v>
      </c>
      <c r="E25" s="6">
        <f>D25*$G$10</f>
        <v>0</v>
      </c>
      <c r="F25" s="6">
        <v>3.7499999999999999E-2</v>
      </c>
      <c r="G25" s="17">
        <f>E25+F25</f>
        <v>3.7499999999999999E-2</v>
      </c>
      <c r="H25" s="26">
        <f>G25/$G$13</f>
        <v>1.3170731707317074</v>
      </c>
      <c r="I25" s="3">
        <v>13</v>
      </c>
    </row>
    <row r="26" spans="1:9" s="19" customFormat="1" ht="18" customHeight="1">
      <c r="A26" s="9">
        <v>14</v>
      </c>
      <c r="B26" s="4" t="s">
        <v>102</v>
      </c>
      <c r="C26" s="9" t="s">
        <v>103</v>
      </c>
      <c r="D26" s="3">
        <v>0</v>
      </c>
      <c r="E26" s="10">
        <f>D26*$G$10</f>
        <v>0</v>
      </c>
      <c r="F26" s="10">
        <v>3.8194444444444441E-2</v>
      </c>
      <c r="G26" s="13">
        <f>E26+F26</f>
        <v>3.8194444444444441E-2</v>
      </c>
      <c r="H26" s="26">
        <f>G26/$G$13</f>
        <v>1.3414634146341462</v>
      </c>
      <c r="I26" s="9">
        <v>14</v>
      </c>
    </row>
    <row r="27" spans="1:9" s="19" customFormat="1" ht="18" customHeight="1">
      <c r="A27" s="3">
        <v>15</v>
      </c>
      <c r="B27" s="4" t="s">
        <v>117</v>
      </c>
      <c r="C27" s="9" t="s">
        <v>58</v>
      </c>
      <c r="D27" s="3">
        <v>0</v>
      </c>
      <c r="E27" s="10">
        <f>D27*$G$10</f>
        <v>0</v>
      </c>
      <c r="F27" s="10">
        <v>3.8194444444444441E-2</v>
      </c>
      <c r="G27" s="13">
        <f>E27+F27</f>
        <v>3.8194444444444441E-2</v>
      </c>
      <c r="H27" s="26">
        <f>G27/$G$13</f>
        <v>1.3414634146341462</v>
      </c>
      <c r="I27" s="9">
        <v>14</v>
      </c>
    </row>
    <row r="28" spans="1:9" s="19" customFormat="1" ht="18" customHeight="1">
      <c r="A28" s="9">
        <v>16</v>
      </c>
      <c r="B28" s="8" t="s">
        <v>105</v>
      </c>
      <c r="C28" s="9" t="s">
        <v>23</v>
      </c>
      <c r="D28" s="3">
        <v>0</v>
      </c>
      <c r="E28" s="10">
        <f>D28*$G$10</f>
        <v>0</v>
      </c>
      <c r="F28" s="10">
        <v>3.888888888888889E-2</v>
      </c>
      <c r="G28" s="13">
        <f>E28+F28</f>
        <v>3.888888888888889E-2</v>
      </c>
      <c r="H28" s="26">
        <f>G28/$G$13</f>
        <v>1.3658536585365855</v>
      </c>
      <c r="I28" s="9">
        <v>16</v>
      </c>
    </row>
    <row r="29" spans="1:9" s="19" customFormat="1" ht="18" customHeight="1">
      <c r="A29" s="3">
        <v>17</v>
      </c>
      <c r="B29" s="8" t="s">
        <v>120</v>
      </c>
      <c r="C29" s="9" t="s">
        <v>58</v>
      </c>
      <c r="D29" s="3">
        <v>0</v>
      </c>
      <c r="E29" s="10">
        <f>D29*$G$10</f>
        <v>0</v>
      </c>
      <c r="F29" s="10">
        <v>3.9583333333333297E-2</v>
      </c>
      <c r="G29" s="13">
        <f>E29+F29</f>
        <v>3.9583333333333297E-2</v>
      </c>
      <c r="H29" s="26">
        <f>G29/$G$13</f>
        <v>1.3902439024390232</v>
      </c>
      <c r="I29" s="9">
        <v>17</v>
      </c>
    </row>
    <row r="30" spans="1:9" s="19" customFormat="1" ht="18" customHeight="1">
      <c r="A30" s="9">
        <v>18</v>
      </c>
      <c r="B30" s="4" t="s">
        <v>114</v>
      </c>
      <c r="C30" s="9" t="s">
        <v>110</v>
      </c>
      <c r="D30" s="3">
        <v>0</v>
      </c>
      <c r="E30" s="10">
        <f>D30*$G$10</f>
        <v>0</v>
      </c>
      <c r="F30" s="10">
        <v>4.1666666666666664E-2</v>
      </c>
      <c r="G30" s="13">
        <f>E30+F30</f>
        <v>4.1666666666666664E-2</v>
      </c>
      <c r="H30" s="26">
        <f>G30/$G$13</f>
        <v>1.4634146341463414</v>
      </c>
      <c r="I30" s="9">
        <v>18</v>
      </c>
    </row>
    <row r="31" spans="1:9" s="19" customFormat="1" ht="18" customHeight="1">
      <c r="A31" s="3">
        <v>19</v>
      </c>
      <c r="B31" s="4" t="s">
        <v>15</v>
      </c>
      <c r="C31" s="9" t="s">
        <v>16</v>
      </c>
      <c r="D31" s="3">
        <v>0</v>
      </c>
      <c r="E31" s="10">
        <f>D31*$G$10</f>
        <v>0</v>
      </c>
      <c r="F31" s="10">
        <v>4.3055555555555562E-2</v>
      </c>
      <c r="G31" s="13">
        <f>E31+F31</f>
        <v>4.3055555555555562E-2</v>
      </c>
      <c r="H31" s="26">
        <f>G31/$G$13</f>
        <v>1.5121951219512197</v>
      </c>
      <c r="I31" s="9">
        <v>19</v>
      </c>
    </row>
    <row r="32" spans="1:9" s="19" customFormat="1" ht="18" customHeight="1">
      <c r="A32" s="9">
        <v>20</v>
      </c>
      <c r="B32" s="8" t="s">
        <v>101</v>
      </c>
      <c r="C32" s="9" t="s">
        <v>16</v>
      </c>
      <c r="D32" s="3">
        <v>0</v>
      </c>
      <c r="E32" s="10">
        <f>D32*$G$10</f>
        <v>0</v>
      </c>
      <c r="F32" s="10">
        <v>4.3055555555555562E-2</v>
      </c>
      <c r="G32" s="13">
        <f>E32+F32</f>
        <v>4.3055555555555562E-2</v>
      </c>
      <c r="H32" s="26">
        <f>G32/$G$13</f>
        <v>1.5121951219512197</v>
      </c>
      <c r="I32" s="9">
        <v>20</v>
      </c>
    </row>
    <row r="33" spans="1:9" s="19" customFormat="1" ht="18" customHeight="1">
      <c r="A33" s="3">
        <v>21</v>
      </c>
      <c r="B33" s="4" t="s">
        <v>113</v>
      </c>
      <c r="C33" s="9" t="s">
        <v>110</v>
      </c>
      <c r="D33" s="3">
        <v>0</v>
      </c>
      <c r="E33" s="10">
        <f>D33*$G$10</f>
        <v>0</v>
      </c>
      <c r="F33" s="10">
        <v>4.3750000000000004E-2</v>
      </c>
      <c r="G33" s="13">
        <f>E33+F33</f>
        <v>4.3750000000000004E-2</v>
      </c>
      <c r="H33" s="26">
        <f>G33/$G$13</f>
        <v>1.5365853658536588</v>
      </c>
      <c r="I33" s="9">
        <v>21</v>
      </c>
    </row>
    <row r="34" spans="1:9" s="19" customFormat="1" ht="18" customHeight="1">
      <c r="A34" s="9">
        <v>22</v>
      </c>
      <c r="B34" s="8" t="s">
        <v>118</v>
      </c>
      <c r="C34" s="9" t="s">
        <v>58</v>
      </c>
      <c r="D34" s="3">
        <v>0</v>
      </c>
      <c r="E34" s="10">
        <f>D34*$G$10</f>
        <v>0</v>
      </c>
      <c r="F34" s="10">
        <v>4.4444444444444446E-2</v>
      </c>
      <c r="G34" s="13">
        <f>E34+F34</f>
        <v>4.4444444444444446E-2</v>
      </c>
      <c r="H34" s="26">
        <f>G34/$G$13</f>
        <v>1.5609756097560976</v>
      </c>
      <c r="I34" s="9">
        <v>22</v>
      </c>
    </row>
    <row r="35" spans="1:9" s="19" customFormat="1" ht="18" customHeight="1">
      <c r="A35" s="3">
        <v>23</v>
      </c>
      <c r="B35" s="4" t="s">
        <v>115</v>
      </c>
      <c r="C35" s="9" t="s">
        <v>110</v>
      </c>
      <c r="D35" s="3">
        <v>0</v>
      </c>
      <c r="E35" s="10">
        <f>D35*$G$10</f>
        <v>0</v>
      </c>
      <c r="F35" s="10">
        <v>4.7222222222222221E-2</v>
      </c>
      <c r="G35" s="13">
        <f>E35+F35</f>
        <v>4.7222222222222221E-2</v>
      </c>
      <c r="H35" s="26">
        <f>G35/$G$13</f>
        <v>1.6585365853658536</v>
      </c>
      <c r="I35" s="9">
        <v>23</v>
      </c>
    </row>
    <row r="36" spans="1:9" s="19" customFormat="1" ht="18" customHeight="1">
      <c r="A36" s="9">
        <v>24</v>
      </c>
      <c r="B36" s="4" t="s">
        <v>108</v>
      </c>
      <c r="C36" s="9" t="s">
        <v>44</v>
      </c>
      <c r="D36" s="3">
        <v>0</v>
      </c>
      <c r="E36" s="6">
        <f>D36*$G$10</f>
        <v>0</v>
      </c>
      <c r="F36" s="6">
        <v>4.9305555555555554E-2</v>
      </c>
      <c r="G36" s="17">
        <f>E36+F36</f>
        <v>4.9305555555555554E-2</v>
      </c>
      <c r="H36" s="26">
        <f>G36/$G$13</f>
        <v>1.7317073170731707</v>
      </c>
      <c r="I36" s="3">
        <v>24</v>
      </c>
    </row>
    <row r="37" spans="1:9" s="19" customFormat="1" ht="18" customHeight="1">
      <c r="A37" s="3">
        <v>25</v>
      </c>
      <c r="B37" s="4" t="s">
        <v>139</v>
      </c>
      <c r="C37" s="9" t="s">
        <v>140</v>
      </c>
      <c r="D37" s="3">
        <v>0</v>
      </c>
      <c r="E37" s="6">
        <f>D37*$G$10</f>
        <v>0</v>
      </c>
      <c r="F37" s="6">
        <v>4.9305555555555554E-2</v>
      </c>
      <c r="G37" s="17">
        <f>E37+F37</f>
        <v>4.9305555555555554E-2</v>
      </c>
      <c r="H37" s="26">
        <f>G37/$G$13</f>
        <v>1.7317073170731707</v>
      </c>
      <c r="I37" s="3">
        <v>24</v>
      </c>
    </row>
    <row r="38" spans="1:9" s="19" customFormat="1" ht="18" customHeight="1">
      <c r="A38" s="9">
        <v>26</v>
      </c>
      <c r="B38" s="4" t="s">
        <v>99</v>
      </c>
      <c r="C38" s="9" t="s">
        <v>17</v>
      </c>
      <c r="D38" s="3">
        <v>0</v>
      </c>
      <c r="E38" s="10">
        <f>D38*$G$10</f>
        <v>0</v>
      </c>
      <c r="F38" s="10">
        <v>5.2083333333333336E-2</v>
      </c>
      <c r="G38" s="13">
        <f>E38+F38</f>
        <v>5.2083333333333336E-2</v>
      </c>
      <c r="H38" s="26">
        <f>G38/$G$13</f>
        <v>1.8292682926829269</v>
      </c>
      <c r="I38" s="9">
        <v>26</v>
      </c>
    </row>
    <row r="39" spans="1:9" s="19" customFormat="1" ht="15.75">
      <c r="B39" s="19" t="s">
        <v>70</v>
      </c>
      <c r="C39" s="21" t="s">
        <v>124</v>
      </c>
      <c r="D39" s="47"/>
      <c r="E39" s="47"/>
      <c r="F39" s="47"/>
    </row>
    <row r="40" spans="1:9" s="19" customFormat="1" ht="15.75">
      <c r="B40" s="19" t="s">
        <v>71</v>
      </c>
      <c r="C40" s="22" t="s">
        <v>125</v>
      </c>
      <c r="D40" s="47"/>
      <c r="E40" s="47"/>
      <c r="F40" s="47"/>
    </row>
  </sheetData>
  <sortState ref="A13:I38">
    <sortCondition ref="G13:G38"/>
  </sortState>
  <mergeCells count="13">
    <mergeCell ref="D40:F40"/>
    <mergeCell ref="D39:F39"/>
    <mergeCell ref="H4:I4"/>
    <mergeCell ref="A1:I1"/>
    <mergeCell ref="A2:I2"/>
    <mergeCell ref="A3:I3"/>
    <mergeCell ref="A5:I5"/>
    <mergeCell ref="C8:F8"/>
    <mergeCell ref="L4:M4"/>
    <mergeCell ref="A11:A12"/>
    <mergeCell ref="B11:B12"/>
    <mergeCell ref="C11:C12"/>
    <mergeCell ref="H11:H1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мл ф.ю.</vt:lpstr>
      <vt:lpstr>мл.ф.д.</vt:lpstr>
      <vt:lpstr>ср.ф.ю.</vt:lpstr>
      <vt:lpstr>ср.ф.д.</vt:lpstr>
      <vt:lpstr>ст.ф.ю.</vt:lpstr>
      <vt:lpstr>ст.ф.д.</vt:lpstr>
      <vt:lpstr>пед.ф.ч.</vt:lpstr>
      <vt:lpstr>пед.ф.ж.</vt:lpstr>
      <vt:lpstr>мл.т.ю</vt:lpstr>
      <vt:lpstr>мл.т.д.</vt:lpstr>
      <vt:lpstr>ср.т.ю.</vt:lpstr>
      <vt:lpstr>ср.т.д.</vt:lpstr>
      <vt:lpstr>ст.т.ю.</vt:lpstr>
      <vt:lpstr>ст.т.д.</vt:lpstr>
      <vt:lpstr>пед.т.ч.</vt:lpstr>
      <vt:lpstr>пед.т.ж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2019-10-01T21:04:12Z</dcterms:modified>
</cp:coreProperties>
</file>